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Guide to reading" sheetId="1" r:id="rId1"/>
    <sheet name="Business Survey Responses (ALL)" sheetId="2" r:id="rId2"/>
    <sheet name="Program growth - CTE" sheetId="3" r:id="rId3"/>
    <sheet name="Employment Readiness" sheetId="4" r:id="rId4"/>
    <sheet name="Access" sheetId="5" r:id="rId5"/>
    <sheet name="Program alignment to industry" sheetId="6" r:id="rId6"/>
    <sheet name="Quality &amp; Excellence" sheetId="7" r:id="rId7"/>
    <sheet name="Programs - Health Professions" sheetId="8" r:id="rId8"/>
    <sheet name="Partnershps" sheetId="9" r:id="rId9"/>
    <sheet name="Community Engagement" sheetId="10" r:id="rId10"/>
    <sheet name="High School Connection" sheetId="11" r:id="rId11"/>
  </sheets>
  <definedNames>
    <definedName name="_xlnm.Print_Area" localSheetId="1">'Business Survey Responses (ALL)'!$A$1:$D$972</definedName>
    <definedName name="_xlnm.Print_Titles" localSheetId="4">'Access'!$1:$2</definedName>
    <definedName name="_xlnm.Print_Titles" localSheetId="1">'Business Survey Responses (ALL)'!$1:$1</definedName>
    <definedName name="_xlnm.Print_Titles" localSheetId="9">'Community Engagement'!$1:$2</definedName>
    <definedName name="_xlnm.Print_Titles" localSheetId="3">'Employment Readiness'!$1:$2</definedName>
    <definedName name="_xlnm.Print_Titles" localSheetId="10">'High School Connection'!$1:$2</definedName>
    <definedName name="_xlnm.Print_Titles" localSheetId="8">'Partnershps'!$1:$2</definedName>
    <definedName name="_xlnm.Print_Titles" localSheetId="5">'Program alignment to industry'!$1:$2</definedName>
    <definedName name="_xlnm.Print_Titles" localSheetId="2">'Program growth - CTE'!$1:$2</definedName>
    <definedName name="_xlnm.Print_Titles" localSheetId="7">'Programs - Health Professions'!$1:$2</definedName>
    <definedName name="_xlnm.Print_Titles" localSheetId="6">'Quality &amp; Excellence'!$1:$2</definedName>
  </definedNames>
  <calcPr fullCalcOnLoad="1"/>
</workbook>
</file>

<file path=xl/sharedStrings.xml><?xml version="1.0" encoding="utf-8"?>
<sst xmlns="http://schemas.openxmlformats.org/spreadsheetml/2006/main" count="2904" uniqueCount="796">
  <si>
    <t>Technical skilled teammates</t>
  </si>
  <si>
    <t>Red Rocks isn't as threatening as a University, it's very friendly, compassionate, encouraging, and empowering.  RRCC makes it possible for our employees to improve their skills because the teachers and campus are very accepting of the non-traditional student.</t>
  </si>
  <si>
    <t>Offers classes in Early Childhood Education which are required for my employees (child care teachers) to continue to offer quality care to our young children. I would like to see a few more classes added to give some variety to what can be offered in an ECE classroom. Areas such as creativity and science and math come to mind.</t>
  </si>
  <si>
    <t>Partner for many areas of students</t>
  </si>
  <si>
    <t>Great students that have learned from folks that have real world experience</t>
  </si>
  <si>
    <t>ECE College credit for renewal of teaching certificates, state licensing requirements
Flexibility to look at new classes to meet the ongong demands of the Early Childhood and Head Start Community.</t>
  </si>
  <si>
    <t>The fact that RRCC offers the technical skills is a huge benefit to the community.  I don't think the other CC's are offering the technical skills to begin in the industry.  It would be great if you expand the technical skills to Utility rate and gain all the referrals from the other community colleges for the technical skills and then can stack the cert onto their AA energy programs.</t>
  </si>
  <si>
    <t>RRCC offers classes that directly impact all aspects of my industry, and has one the few, and in my opinion the best water quality management program available.</t>
  </si>
  <si>
    <t>Currently not much. Not a criticsm, just no partnering initiatives going on at the moment.</t>
  </si>
  <si>
    <t>I am not aware of any specific values exchanged.  I would imagine we both share a desire to learn and to exceed expectations.</t>
  </si>
  <si>
    <t>3. What do you believe are Red Rocks Community College greatest assets or strengths?</t>
  </si>
  <si>
    <t>Community connections</t>
  </si>
  <si>
    <t>Grounded in the community; collaborative partner, quality education at a reasonable cost</t>
  </si>
  <si>
    <t>Location Location Location and the willingness to listen and apply new approaches to doing business.</t>
  </si>
  <si>
    <t>Your counselors and teachers</t>
  </si>
  <si>
    <t>Development of community partnerships</t>
  </si>
  <si>
    <t>Small community feel, along with large course offerings</t>
  </si>
  <si>
    <t>Online classes and fire science with west metro</t>
  </si>
  <si>
    <t>Not sure I have seen enough of the college to make an assessment.</t>
  </si>
  <si>
    <t>ease of access to lower income students, flexible class schedules, Seasoned staff.</t>
  </si>
  <si>
    <t>Specialized trade training.</t>
  </si>
  <si>
    <t>Tuition is reasonable</t>
  </si>
  <si>
    <t>A community focus.</t>
  </si>
  <si>
    <t>Pamela Mencher. She is extremely knowledgable and talented, and she has a lot of connections with people in the Denver theater world, so when I move on to a four year university and then eventually a job, I will be able to contact people through her.</t>
  </si>
  <si>
    <t>Quality and affordable education.</t>
  </si>
  <si>
    <t>Outstanding preparation to students from many backgrounds</t>
  </si>
  <si>
    <t>not any to mention</t>
  </si>
  <si>
    <t>Affordability and quality of education. Job placement is very good as well.</t>
  </si>
  <si>
    <t>1) Partnerships with four-year colleges make a higher level degree more affordable for both higher ed systems.
2) Leveraging partnerships with organizations and businesses that result in achievements that otherwise could not have been done separately.</t>
  </si>
  <si>
    <t>High quality instruction that is also affordable.</t>
  </si>
  <si>
    <t>Its ability to serve students interested in such a variety of programs -- law enforcement, paramedical, and the trades.</t>
  </si>
  <si>
    <t>I can only speak to the WQM program but RR and Mike Smith have put something special together with the program and the training center.</t>
  </si>
  <si>
    <t>the instructors and program directors</t>
  </si>
  <si>
    <t>price and programs</t>
  </si>
  <si>
    <t>Level of committment to meeting the educational needs of the community.</t>
  </si>
  <si>
    <t>Location, variety of courses and specialty certificate programs.</t>
  </si>
  <si>
    <t>1. Good selection of coursework.
2. Convenience and good place to start.
3. The ability to apply class credits to the surrounding larger universities.</t>
  </si>
  <si>
    <t>Red Rocks has strong leadership and a strong faculty.  These people drive the quality of the institution.</t>
  </si>
  <si>
    <t>Affordable education</t>
  </si>
  <si>
    <t>Access ability</t>
  </si>
  <si>
    <t>community reach
affordability
transfer partnerships</t>
  </si>
  <si>
    <t>Your employees are fantastic!</t>
  </si>
  <si>
    <t>Campus in good location with plenty of parking.
Every staff member I have met has been helpful and very committed to their students</t>
  </si>
  <si>
    <t>RRCC is in a great location. Seems to attract qualified instructors. Provides a wide variety of disciplines.</t>
  </si>
  <si>
    <t>Its instructors</t>
  </si>
  <si>
    <t>I think the instructors and specifically the Microsoft certifications are by far the greatest strength.</t>
  </si>
  <si>
    <t>Affordability, accessibility, relevance to the job market.</t>
  </si>
  <si>
    <t>Flexibility.  Service to the community. Forward thinking.</t>
  </si>
  <si>
    <t>Teachers</t>
  </si>
  <si>
    <t>Innovative programs of study and scheduling for busy professionals</t>
  </si>
  <si>
    <t>smaller, more manageable, personal, student-staff support</t>
  </si>
  <si>
    <t>RRCC is a great asset to the community by providing secondary education at a great value</t>
  </si>
  <si>
    <t>Quality and costs - technical classes</t>
  </si>
  <si>
    <t>I am not that familiar with Red Rocks Community Collegs.</t>
  </si>
  <si>
    <t>The instructors</t>
  </si>
  <si>
    <t>Strong faculty members.</t>
  </si>
  <si>
    <t>I think RRCC provides educational opportunities at a reasonable cost for the student and gives them the knowledge and skills to continue with life long learning.</t>
  </si>
  <si>
    <t>Convenience and the availability fo different types of courses whether in class, online, weekend, etc.</t>
  </si>
  <si>
    <t>It's teachers</t>
  </si>
  <si>
    <t>Beautiful campus and a feeling of small "town"
Location
Affordability</t>
  </si>
  <si>
    <t>It's ability to attract and serve students from diverse demographic backgrounds, including ethnicity, age, etc. In addition, several key RRCC leaders are visible in the Jefferson County community which enhances the connection of the College and the community.</t>
  </si>
  <si>
    <t>Good reputation, high graduate starting slalary</t>
  </si>
  <si>
    <t>RRCC makes higher education attainable for those who wish to do the work, even if they need help.  RRCC offers all types of assistance from tutoring to financial aid.  The teachers loved to teach and were truly committed to motivating the students to master their subjects.</t>
  </si>
  <si>
    <t>Flexibility of classes offered for a working population of students.</t>
  </si>
  <si>
    <t>Flexibility of classes, on line deliveries</t>
  </si>
  <si>
    <t>Hands on construction lab.</t>
  </si>
  <si>
    <t>Availability of classes for a lower cost than four year colleges, qualified faculty</t>
  </si>
  <si>
    <t>Faculty like Troy that brings the real world experience into the classroom and is willing to adjust curriculum to meet the needs of the workforce.</t>
  </si>
  <si>
    <t>Community location is probably the greates assets, and as mentioned above I feel that the WQM program is a strength. I also have expierience within the electronics program and it was strong as well.</t>
  </si>
  <si>
    <t>Adaptability to the needs of the Community it serves.</t>
  </si>
  <si>
    <t>Low cost, local school with a good reputation.</t>
  </si>
  <si>
    <t>4. What do you see as distinctive or unique about Red Rocks Community College?</t>
  </si>
  <si>
    <t>Not sure</t>
  </si>
  <si>
    <t>willingness to be better than you are today.</t>
  </si>
  <si>
    <t>Flexable and affordable</t>
  </si>
  <si>
    <t>The mean salary of graduates are higher that most local schools.</t>
  </si>
  <si>
    <t>Nothing</t>
  </si>
  <si>
    <t>Not sure.</t>
  </si>
  <si>
    <t>Lovely theater program.</t>
  </si>
  <si>
    <t>The educational opportunities fulfill local vocational needs well.</t>
  </si>
  <si>
    <t>It is a hidden jewel in our community.  Great friend to the city of Lakewood.</t>
  </si>
  <si>
    <t>n/a</t>
  </si>
  <si>
    <t>Jefferson County</t>
  </si>
  <si>
    <t>I don't see RRCC standing out as opposed to say CU Boulder in terms of campus or activities. i go back again to affordability.</t>
  </si>
  <si>
    <t>- It's stellar record of student salary levels when compared to all higher ed results.
 - The caring nature of staff who want students to achieve their highest potentional.</t>
  </si>
  <si>
    <t>It bridges the gap between four-year and traditional two-year, vocational institutions.  Specialties such as the P.A. program, Police and Fire degrees, School of Mines connection.</t>
  </si>
  <si>
    <t>It is welcoming to nontraditional students.</t>
  </si>
  <si>
    <t>Hands on training on site to help students put what they have learned in the classromm to work.</t>
  </si>
  <si>
    <t>the staff</t>
  </si>
  <si>
    <t>I speak with respect to the ECE department and have to say RRCC is very responsive to our needs, is flexible with how classes are delivered and are always willing to work with students to meet their individual needs whenever feasible.</t>
  </si>
  <si>
    <t>The programs.</t>
  </si>
  <si>
    <t>Red Rocks is well positioned to be a starting college opportunity and feeder college to the larger local colleges.  But, even as a beginning college opportunity, Red Rocks' course work is on par with the larger college's coursework.</t>
  </si>
  <si>
    <t>Many programs are unique to Red Rocks like the Nurse Prac course.  The College is also very strong in many vocational programs from Water Quality to EMT,Fire, Police training.</t>
  </si>
  <si>
    <t>Location</t>
  </si>
  <si>
    <t>transfer partnership with Mines
commitment to international/global education as a community college</t>
  </si>
  <si>
    <t>The PA program and the multi-disciplinary offerings for your imaging department.</t>
  </si>
  <si>
    <t>Class it offers</t>
  </si>
  <si>
    <t>Again, location is unique.</t>
  </si>
  <si>
    <t>It's Costruction classes</t>
  </si>
  <si>
    <t>Certifications programs and some of the unuque coursework</t>
  </si>
  <si>
    <t>The professional staff care sincerely about the success of the student population.</t>
  </si>
  <si>
    <t>Very focused on the Jeffco community and the future needs of our community.</t>
  </si>
  <si>
    <t>Focus on wants not needs</t>
  </si>
  <si>
    <t>no other community college has ever reached out to me with questions like these....very forward thinking.</t>
  </si>
  <si>
    <t>ability to adjust to our organizations as well as student needs</t>
  </si>
  <si>
    <t>The ability to adapt and change to the needs of employers.</t>
  </si>
  <si>
    <t>Its location!</t>
  </si>
  <si>
    <t>Caring about the community they serve.</t>
  </si>
  <si>
    <t>See #3</t>
  </si>
  <si>
    <t>variety of classes.</t>
  </si>
  <si>
    <t>Quality of the technology program (programming, web development, network)</t>
  </si>
  <si>
    <t>The Arvada campus and its connection with the city and community of Arvada.</t>
  </si>
  <si>
    <t>Programs, students placed into good careers.</t>
  </si>
  <si>
    <t>Afforable. Attainable. An excellent value for the time and expense invested.</t>
  </si>
  <si>
    <t>Very close to my child care center, so good geographic location. Offers flexible scheduling.</t>
  </si>
  <si>
    <t>It is the only program that still teaches through hands on.</t>
  </si>
  <si>
    <t>friendly, helpful atmosphere on the campus, staff involvement with the community through the ECE Advisory Council</t>
  </si>
  <si>
    <t>The locaiton is central and is in an area with high number drop outs and/or uneducated residents.  Offering quality programs to the local community and making sure your offerings commliment other CC's will keep you competitive and valued.</t>
  </si>
  <si>
    <t>At risk of sounding like a broken record in my industries case the WQM program is that unique part.</t>
  </si>
  <si>
    <t>Location &amp; atmosphere.</t>
  </si>
  <si>
    <t>I have heard great things about the program that allows automatic admittance to the Colorado School of Mines after completing core curriculum.</t>
  </si>
  <si>
    <t>5. What can Red Rocks Community College improve to better serve your business or organization?</t>
  </si>
  <si>
    <t>I would like to see a day long/8 hour conference that is plannned for child care providers in the community to support the need for staff to complete 15 clock hours of training annually to meet CDHS licensing expectations.</t>
  </si>
  <si>
    <t>More communication and sharing of data when permissable.</t>
  </si>
  <si>
    <t>Easier registration process for the high school students under the age of 18</t>
  </si>
  <si>
    <t>Make it easier for fire fighters to meet with staff to get signed up for classes and help the with the degree requirements</t>
  </si>
  <si>
    <t>Make EMS education well grounded in current practice.</t>
  </si>
  <si>
    <t>Grade students according to their knowlege and skill level.</t>
  </si>
  <si>
    <t>Implementation of an online associates degree program in a criminal justice related field.</t>
  </si>
  <si>
    <t>Provide student interns</t>
  </si>
  <si>
    <t>Focus on business education that the targeted industries outlined by the State Econ. office and trends of industry will need in the next 15 years.  It is to late to develop a program once the industry is in dire need of trained/educated employees.</t>
  </si>
  <si>
    <t>Make the above changes and have a better grasp of where the students are in thier education  stop putting out stundents that can pass a test but not perform the job at a good quailty level</t>
  </si>
  <si>
    <t>It may make itself available to the Realtor community for night time continuing education programs.</t>
  </si>
  <si>
    <t>Telling your story more and better. Proactively reach businesses with education offerings and partnership opportunities.  You have a great story to tell!</t>
  </si>
  <si>
    <t>The Arvada health campus would be a top priority.</t>
  </si>
  <si>
    <t>You do a great job -- I can't think of any need for improvement.</t>
  </si>
  <si>
    <t>Simply keep coming up with these great ideas and then make them reality. So far this has been what has worked so very well.</t>
  </si>
  <si>
    <t>Possibly figure out a way to reduce the cost of online classes to make this a more viable option.</t>
  </si>
  <si>
    <t>Meet the increasing demand for education at an affordable price.  Allows people to get new skills and keep current with others so as to be more marketable.</t>
  </si>
  <si>
    <t>See notes for question #1.</t>
  </si>
  <si>
    <t>N/A.</t>
  </si>
  <si>
    <t>Provide classes that develop skills employers want in new hires</t>
  </si>
  <si>
    <t>Outline of courses for plumbing industry you have been very unclear</t>
  </si>
  <si>
    <t>RRCC is doing great work as a partner.</t>
  </si>
  <si>
    <t>Offer CEU or course offerings to your preceptors for your students.</t>
  </si>
  <si>
    <t>unsure</t>
  </si>
  <si>
    <t>Continue to provide state-of-the-art training for PAs, Rad Techs, DMS, and Phlebs.</t>
  </si>
  <si>
    <t>Offer more online classes in construction</t>
  </si>
  <si>
    <t>Let the employers talk to the students....somehow give them some preparation for what the industry is truly like.</t>
  </si>
  <si>
    <t>Continue to promote programs, classes and services.</t>
  </si>
  <si>
    <t>Identify an easier process for high school teachers to teach concurrent enrollment.</t>
  </si>
  <si>
    <t>Focus on trades</t>
  </si>
  <si>
    <t>I am personally looking for a Master's program or certificate program on Healthcare Strategy similar to DU's program, but at a more reasonable cost and schedule.</t>
  </si>
  <si>
    <t>plan on establishing a culinary facility within 3 years</t>
  </si>
  <si>
    <t>Keep up the great work</t>
  </si>
  <si>
    <t>More computer tech classes - autocadd pre engineering</t>
  </si>
  <si>
    <t>No opinion.</t>
  </si>
  <si>
    <t>Better communication with affiliated organizations</t>
  </si>
  <si>
    <t>Again, watch the numbers, only train the amount that can be absorbed.</t>
  </si>
  <si>
    <t>RRCC can continue to publicize their successes and expand current programs.</t>
  </si>
  <si>
    <t>Expand to Clear Creek County.</t>
  </si>
  <si>
    <t>Mobile applications development</t>
  </si>
  <si>
    <t>Expanded class offerings which are dependent on capital for expanded facilities and programs. We know you are working on that.</t>
  </si>
  <si>
    <t>More communication</t>
  </si>
  <si>
    <t>RRCC may already have what we need, we havn't looked.  Some of our employess do not wish to go to college but we might sponsor them to take a one day seminar to update their computer, accounting , and presentation skills.</t>
  </si>
  <si>
    <t>Continue to grow programs</t>
  </si>
  <si>
    <t>Continue to build the hands on program</t>
  </si>
  <si>
    <t>Continue to do what you do best, provide quality classes that support and train an excellent work force</t>
  </si>
  <si>
    <t>The experiment to partner with corporations taught Troy and I the needs fo the industry.  We learned that employers don't just need solar techs but they need energy project managers, sales/soft skills, HR and technology skills related to the energy field.  A need to collaborate with the other CC's became apparent with the limited students all the schools are faced with.  Short cert and stackable credits is a need.  The energy idustry does not degrees initially.  They need a very specific set of skills to be hired and then progression competencies as they progress.  Progression skills will come with degrees.</t>
  </si>
  <si>
    <t>More online classes within the WQM and other trade areas would be an asset. I know they are being developed.</t>
  </si>
  <si>
    <t>Have graduates trained and 'ready to go' for the roles we're hiring for.</t>
  </si>
  <si>
    <t>Keep up the great work.</t>
  </si>
  <si>
    <t>6. How can Red Rocks Community College build a greater partnership with your organization?</t>
  </si>
  <si>
    <t>As one of many collaborators provide training for new roles that will be required in healthcare that have not been considered before.  Healthcare reform is expecting a different result ( better) and to do so, we need to do deliver care differently - this requires new skills.</t>
  </si>
  <si>
    <t>Continue to build on a long history of collaborations.</t>
  </si>
  <si>
    <t>In CAD it is perfect</t>
  </si>
  <si>
    <t>Getting involved with the business development and how we work with other businesses.</t>
  </si>
  <si>
    <t>Bridge to place EC RRCC students in early childhood classrooms in Jeffco.</t>
  </si>
  <si>
    <t>It would be great if you could offer grants to firefighters to attend classes.</t>
  </si>
  <si>
    <t>We have proposed a regional training approach using simulation in cooperation with our organization and St. Anthony's paramedic program.</t>
  </si>
  <si>
    <t>Promote itself to our clients</t>
  </si>
  <si>
    <t>not sure</t>
  </si>
  <si>
    <t>I don't have an organization, but thanks for asking.</t>
  </si>
  <si>
    <t>actually use feedback given constuctively and not just blow off requests for changes</t>
  </si>
  <si>
    <t>Communication about classes and scedules</t>
  </si>
  <si>
    <t>NA</t>
  </si>
  <si>
    <t>We have a very active partnership (personal and professional) with the Arvada and Lakewood RRCC Campuses, from the president to instructors. Just be watchful that as staff transitions occur going forward that the culture remains intact for collaboration and partnerships.</t>
  </si>
  <si>
    <t>Already a most valued partner.</t>
  </si>
  <si>
    <t>You are welcome to come to city council for a study session - explaining your mission, programs, and relationships with other local governments.</t>
  </si>
  <si>
    <t>I believe that I have a great partnership with RRCC - WQM now. I will continue offering my assistance.</t>
  </si>
  <si>
    <t>We currently have a great partnership.</t>
  </si>
  <si>
    <t>Already are!  Whenever we have asked to representatives of RRCC of anyone in their network to help us think through issues (e.g., Golden Backpack Program in Title I schools), you have always responded positively.</t>
  </si>
  <si>
    <t>Make sure that students understand that it isn't all about them when they join an organization.  It is clearly about the company and the company's ability to make a profit.  It is about how the student / graduate can contribute in a significant way to help an organization be even more successful.</t>
  </si>
  <si>
    <t>We already have a great partnership.  Red Rocks is my main area of volunteer work and giving.</t>
  </si>
  <si>
    <t>Outline program</t>
  </si>
  <si>
    <t>Offer single courses to the preceptors at your clinical sites.</t>
  </si>
  <si>
    <t>prehaps another class for ATV Guides?</t>
  </si>
  <si>
    <t>Ensure that the quality of student is high caliber.</t>
  </si>
  <si>
    <t>By marketing it's construction classes at local supply houses</t>
  </si>
  <si>
    <t>I think employers can help prepare students for the industry.  I think that most students think they will get a programming position and get that 100k salary in a few years.</t>
  </si>
  <si>
    <t>Continue to host discussions regarding potential partnerships.</t>
  </si>
  <si>
    <t>See above.</t>
  </si>
  <si>
    <t>more trades classes, less guitar</t>
  </si>
  <si>
    <t>Denver Health has been recognized at national level for our fully integrated Academic healthcare system...prehospital, hospital, primary care, trauma care, injury/prevention, community health and Poison Control.  It would be great to partner with a college to develop the Healthcare Strategy Master's or certificate course.</t>
  </si>
  <si>
    <t>Invite advisors and counselors for monthly orientations to better understand apprenticeship program</t>
  </si>
  <si>
    <t>partnership programs</t>
  </si>
  <si>
    <t>No suggestions</t>
  </si>
  <si>
    <t>Leadership at Red Rocks Community College can come to the Capitol for a day while we are in session, and bring  briefing papers for all legislators.  Have a Red Rocks Community College Day at the Capitol!</t>
  </si>
  <si>
    <t>Monthly newsletters</t>
  </si>
  <si>
    <t>Continue to involve the community in all major decisions.</t>
  </si>
  <si>
    <t>I'm satisfied with the current partnership.</t>
  </si>
  <si>
    <t>At this point, I am comfortable with the relationship.</t>
  </si>
  <si>
    <t>Frankly,  I think you are awesome and perhaps under rated</t>
  </si>
  <si>
    <t>We could definitely explore more collaborative training programs that address our workforce needs.</t>
  </si>
  <si>
    <t>A flyer of night courses directed toward working people without college educations. We could slip it into their pay envelopes.</t>
  </si>
  <si>
    <t>We are available to be used as an observation center for several students studying ECE. We do continue that connection with the dept head, Kathleen DeVries.</t>
  </si>
  <si>
    <t>Work closely</t>
  </si>
  <si>
    <t>Build on the internship program outreach</t>
  </si>
  <si>
    <t>We have a strong connection with the Early Childhood Department, I would like the city as a whole have the opportunity to be involved with interns, etc.</t>
  </si>
  <si>
    <t>Jennifer Lucero from the University of Phoenix and I want to help  CC's increase success rates by filling the need of the workforce by connecting corp partners with tuitio assistance with CC's, 4 year degree and then offering student events to build the pathway backwards for the student.  Collaboration is the way we will all be successful!</t>
  </si>
  <si>
    <t>Community Engagement &amp; Life Enrichment</t>
  </si>
  <si>
    <t>Partnershps - Health Professions</t>
  </si>
  <si>
    <t>Responses sorted by theme "Access"</t>
  </si>
  <si>
    <t>Responsesorted by theme "Program growth - CTE"</t>
  </si>
  <si>
    <t>Responses sorted by theme "Employment Readiness"</t>
  </si>
  <si>
    <t>Responses sorted by theme "Program alignment to industry"</t>
  </si>
  <si>
    <t>I feel as though the WQM program has done a good job of partnering with our industry, but maybe other departments could as well, such as construction management, accounting, ect.</t>
  </si>
  <si>
    <t>Nothing comes to mind.</t>
  </si>
  <si>
    <t>7. What emerging academic/career programs would benefit your organization?</t>
  </si>
  <si>
    <t>School Age Child Care Programming opportunities</t>
  </si>
  <si>
    <t>I am not aware of anything specifically for our organization - but for the healthcare field - we need more highly trained and differently trained Medical Assistants</t>
  </si>
  <si>
    <t>Whatever falls under the Middle Skill Industries</t>
  </si>
  <si>
    <t>Increase the courses in the up and coming 'real world' job market.  Stress to district leaders that 'elective' courses at the HS level lead to these job markets.</t>
  </si>
  <si>
    <t>None at this time</t>
  </si>
  <si>
    <t>Officer classes on line</t>
  </si>
  <si>
    <t>The Advanced EMT program and a closer relationship with St. Anthony's paramedic program.</t>
  </si>
  <si>
    <t>Control logic, variable vrequency drives, air distribution. TAB.</t>
  </si>
  <si>
    <t>Associates degree in human services</t>
  </si>
  <si>
    <t>soft skills, writing skills, communication skills, worth ethics, nothing new.</t>
  </si>
  <si>
    <t>How to program LED lights and moving lights (e.g. Technobeams).</t>
  </si>
  <si>
    <t>MSHA Mine safety Health Association training. Certifying students under MSHA before they looking for work.</t>
  </si>
  <si>
    <t>Any courses on family budget planning, bill paying, balancing a checkbook will lead to better citizens and adults qualified credit wise to purchase homes.</t>
  </si>
  <si>
    <t>Manufacturing, high tech, and R&amp;D specific training with state-of-the-art equipment.</t>
  </si>
  <si>
    <t>Again, the health careers campus in Arvada.</t>
  </si>
  <si>
    <t>Firefighter, law enforcement.</t>
  </si>
  <si>
    <t>I don't know what works better in my organization, the tried and proven methods performed by skilled hands orthe application of new technology. Teach the basics along with ethics and workmanship.</t>
  </si>
  <si>
    <t>mammography</t>
  </si>
  <si>
    <t>accounting and administrative</t>
  </si>
  <si>
    <t>Staying current with the ever changing requirements of CDHS for the child care industry.</t>
  </si>
  <si>
    <t>Expanded capacity around social media technology.</t>
  </si>
  <si>
    <t>Specific Coursework: Programs describing different organizational structures for different types of companies.  The internal economics within business organizations.  Typical expectations for new employees that join business organizations.</t>
  </si>
  <si>
    <t>N/A</t>
  </si>
  <si>
    <t>?</t>
  </si>
  <si>
    <t>Mammography</t>
  </si>
  <si>
    <t>Marketing and PR for recreation companys--rafting</t>
  </si>
  <si>
    <t>Not able to support new health care programs at this time.</t>
  </si>
  <si>
    <t>More inspection or code enforcement classes including Plan reviewing for code compliance, and Permit technician classes</t>
  </si>
  <si>
    <t>the INFOSEC course work and some more in depth advanced C# would be a good focus.</t>
  </si>
  <si>
    <t>All.</t>
  </si>
  <si>
    <t>Early childhood.  Medical personnel.</t>
  </si>
  <si>
    <t>There are none</t>
  </si>
  <si>
    <t>Hospitality &amp; Tourism, Management, Business, Sustainability &amp; energy</t>
  </si>
  <si>
    <t>Machinist, welders, and water quality</t>
  </si>
  <si>
    <t>More tech theatre students not stuck in a 4 year program</t>
  </si>
  <si>
    <t>Offer civic and government courses to all students.</t>
  </si>
  <si>
    <t>More social media instruction and development.</t>
  </si>
  <si>
    <t>Information Technology and software classes.</t>
  </si>
  <si>
    <t>Mobile development</t>
  </si>
  <si>
    <t>Great that you are already partnering with Mines</t>
  </si>
  <si>
    <t>Information technology and possibly health care if we develop some alternatives to providing traditional health insurance coverage to our employees. For example, could an expanded RRCC health program staff a clinic for Arvada employers?</t>
  </si>
  <si>
    <t>Skilled labor for the construction industry</t>
  </si>
  <si>
    <t>We're in auto body, collision repair and refinishing.  Warren Tech offers full certifications but our folks need on-going training for the new technology, plastics, adhesives, etc.  The science behind the products would be very interesting.  Night classes are best.  I-CAR classes would be ideal, Terry Angel in your automotive deparment knows about I-CAR.</t>
  </si>
  <si>
    <t>Emergency Management</t>
  </si>
  <si>
    <t>Energy Efficiency and Renewable Energy Programs</t>
  </si>
  <si>
    <t>A four year Bachelors degree in Early Childhood</t>
  </si>
  <si>
    <t>The State of Colorado needs RN programs.  It seems like some offer LPN, CNA and tech schools are offering the RN programs.  There just aren't enough of these programs for the needs.</t>
  </si>
  <si>
    <t>Maybe a program at RRCC that would allow more of a WQM / Buissiness mix. I know there are some programs at other schools that the WQM will lead into, but it would be nice to have a smaller program that would mix the two at RRCC.</t>
  </si>
  <si>
    <t>Process technology and industrial maintenance.</t>
  </si>
  <si>
    <t>Hotel / Hospitality Management</t>
  </si>
  <si>
    <t>8. Does your organization currently support an Internship Program for RRCC students?</t>
  </si>
  <si>
    <t>Response Percent</t>
  </si>
  <si>
    <t>No</t>
  </si>
  <si>
    <t>Yes</t>
  </si>
  <si>
    <t>If not, are you willing to establish an Internship Program? Would you like to receive information about the Internship Program for RRCC students?</t>
  </si>
  <si>
    <t>I would be open to discussing opportunities</t>
  </si>
  <si>
    <t>Possibly - The only thing I think of at the moment might be data entry for accounting or receptionist.</t>
  </si>
  <si>
    <t>Yes, atafoya@jeffco.us</t>
  </si>
  <si>
    <t>Yes we would</t>
  </si>
  <si>
    <t>I don't belive we do because of where are district is most of our district falls in the Morgan community area</t>
  </si>
  <si>
    <t>I don't have an organization.</t>
  </si>
  <si>
    <t>I would like to know what is involved.  What is it? etc.</t>
  </si>
  <si>
    <t>Internship programs are handled through a municipal department.</t>
  </si>
  <si>
    <t>Not sure if we do, but I don't think so.</t>
  </si>
  <si>
    <t>We are not currently in the position to help in this area but hope to do so in a year or two.</t>
  </si>
  <si>
    <t>Yes!</t>
  </si>
  <si>
    <t>Does Red Rocks have a Construction or Architectural program?</t>
  </si>
  <si>
    <t>I am a self employed business of one so no room for an intern.</t>
  </si>
  <si>
    <t>Yes - I ran an internship opening twice but didn't get a response from students.</t>
  </si>
  <si>
    <t>yes.  We would be interested in RRCC interns</t>
  </si>
  <si>
    <t>We reached out a couple of years ago--but none of the students contacted us--maybe because we are seasonal and working in summer??</t>
  </si>
  <si>
    <t>We provide clinical rotations for PA, Phebotomy, Rad Tech and DMS students.</t>
  </si>
  <si>
    <t>Possibly
Yes</t>
  </si>
  <si>
    <t>Yes.</t>
  </si>
  <si>
    <t>not at this time</t>
  </si>
  <si>
    <t>maybe - if we collaborated on a new Master's or program...</t>
  </si>
  <si>
    <t>Sure</t>
  </si>
  <si>
    <t>I believe that the community college system is in touch with leadership, because I've had interns from all over the state.</t>
  </si>
  <si>
    <t>The Techs are on commission.  We've found even with Work Force subsidisizing interns, it hurts the production line.  There's always a need for detailers which is the first step in becoming a Body Tech or Paint Tech.  It's were they learn our company's work ethic and where they become very familar with the makes and models of vehicles.</t>
  </si>
  <si>
    <t>I did refer AlliedBarton to RRCC to post jobs on the career site.  It would be great to connect AlliedBarton with the students to discuss in detail Criminal Justice/Business degrees and careers that meet the industry needs.</t>
  </si>
  <si>
    <t>We have done some internships, but I would like to have a stronger partnership in this area. That has to come from our side though, RRCC does a good job of making the interns available.</t>
  </si>
  <si>
    <t>Possibly.</t>
  </si>
  <si>
    <t>.</t>
  </si>
  <si>
    <t>9. Does your organization currently support a Service Learning Program for RRCC students?</t>
  </si>
  <si>
    <t>If not, are you willing to establish a Service Learning Program? Would you like to receive information about supporting a Service Learning Program for RRCC students?</t>
  </si>
  <si>
    <t>Not sure what that is.</t>
  </si>
  <si>
    <t>need more information about how that process works.</t>
  </si>
  <si>
    <t>Not sure what a Service Learning Program is.</t>
  </si>
  <si>
    <t>We would if we could</t>
  </si>
  <si>
    <t>yes</t>
  </si>
  <si>
    <t>Yes provie us with information</t>
  </si>
  <si>
    <t>Not applicabe</t>
  </si>
  <si>
    <t>What is it?</t>
  </si>
  <si>
    <t>Service Learning programs are handled through a municipal department.</t>
  </si>
  <si>
    <t>Not sure what this is. I would like to receive additional information.</t>
  </si>
  <si>
    <t>Send me some information.</t>
  </si>
  <si>
    <t>I have not heard of it--yes I would like information on</t>
  </si>
  <si>
    <t>I would need to discuss with my employer
Yes additional information will help that discussion</t>
  </si>
  <si>
    <t>no</t>
  </si>
  <si>
    <t>I am not able to answer this question.</t>
  </si>
  <si>
    <t>Please send information</t>
  </si>
  <si>
    <t>I do not know</t>
  </si>
  <si>
    <t>I don't know what this is.</t>
  </si>
  <si>
    <t>Information, please.</t>
  </si>
  <si>
    <t>I am not sure what this program is, but would be quite interested in learning more.</t>
  </si>
  <si>
    <t>10. Do you have recommendations on how RRCC can help your organization meet its workforce needs over the next three years?</t>
  </si>
  <si>
    <t>If so, please elaborate.</t>
  </si>
  <si>
    <t>As, above healthcare for ambulatory care offices</t>
  </si>
  <si>
    <t>I heard that another county provides classes at thier Human Serivce building for staff to gain certificates and the ability to work toward thier degree program.  Maybe even a discount for our staff on tuition.</t>
  </si>
  <si>
    <t>If the collages could work together . Morgan doesn't have many fire classes. It would be Easier for us to sign  up
Closer to home . If red rocks could offer classes on line that Morgan doesn't offer and let the sign up process at Morgan. This would help cover the I-70 and eastern fire fighters to complete classes</t>
  </si>
  <si>
    <t>For all law enforcement agencies a criminal justice related degree with a technology aspect would be beneficial as the job is becoming increasingly technologically based.</t>
  </si>
  <si>
    <t>See above</t>
  </si>
  <si>
    <t>do all oth the things asked for example Change to class and clinical at the same time. Also do not let student s take board exams before they graduate.actually use feedback given constuctively and not just blow off requests for changes</t>
  </si>
  <si>
    <t>You already are!</t>
  </si>
  <si>
    <t>I am not planning to hire anyone here in Colorado.</t>
  </si>
  <si>
    <t>We hire our guides from the Guide training cource PER153.  If we could let students know that Guides are hired primarily for Summer only work--perfect for when they are looking for jobs--and we have fun, and are outdoors in the mountains.</t>
  </si>
  <si>
    <t>Continue to build a good strong PA program to support the implementation of the Affordable Care Act.</t>
  </si>
  <si>
    <t>Offer more Building code classes online</t>
  </si>
  <si>
    <t>See above, focus on trades</t>
  </si>
  <si>
    <t>See # 1 and 5.
Culinary workforce need is prodicted to grow every year over the next 10 years by 200.000 in the US.
Community colleges in the Denver Metro area do not offer basic culinary education classes, only very expensive private colleges are available.</t>
  </si>
  <si>
    <t>Keep striving to provide those trade based classes that will help compliment the future manufacturing needs of Jefferson County and the nation</t>
  </si>
  <si>
    <t>I am on advisory board theatre</t>
  </si>
  <si>
    <t>Do not compromise on the quality of education. Unfortunately It is expected that graduates from the Red Rocks Firefighter Academy will not be prepared when they come to us.</t>
  </si>
  <si>
    <t>As an Arvada Police Department volunteer, I would suggest more exploratory courses be offered in criminal justice/ law enforcement field.</t>
  </si>
  <si>
    <t>Software classes locally.</t>
  </si>
  <si>
    <t>Mobile software development, HTML5 / CSS mobile, web design</t>
  </si>
  <si>
    <t>Offer more classes</t>
  </si>
  <si>
    <t>Provide a Bachelors in ECE.</t>
  </si>
  <si>
    <t>In order to meet industry needs, educators need to uncover problems and solve competency and hiring road blocks.</t>
  </si>
  <si>
    <t>RRCC and the WQM program are allready taking care of some of our workforce needs, and should just keep heading in the direction they are heading.</t>
  </si>
  <si>
    <t>11. Are there trends being changed in the next three years in your organization that may impact RRCC student graduates seeking employment?</t>
  </si>
  <si>
    <t>If so, what are they?</t>
  </si>
  <si>
    <t>Healthcare will need more highly skilled MA's in technology, engaging with patients, tracking data</t>
  </si>
  <si>
    <t>Not that I am aware of.</t>
  </si>
  <si>
    <t>Electives are being closed at the high school level with emphasis moving to AP courses.  Electives like CAD, Marketing, graphic arts, etc should be recognized as gateways to workforce employment and they are current not.</t>
  </si>
  <si>
    <t>Cut in our funding.</t>
  </si>
  <si>
    <t>Implementation of CAP4K: School Readiness and SB191: Teacher Effectiveness - both state initiatives.</t>
  </si>
  <si>
    <t>Control logic, DDC, Understanding LEED requirments.</t>
  </si>
  <si>
    <t>More law enforcement agencies are requiring a minimum of 60 credit hours of college level education.  Making that more attainable to police academy recruits would greatly enhance their marketability.</t>
  </si>
  <si>
    <t>we are a non profit, no significate changes in our mission</t>
  </si>
  <si>
    <t>New technology in the theater.</t>
  </si>
  <si>
    <t>layoffs and growth in other areas</t>
  </si>
  <si>
    <t>Aging population resulting in service industry needs vs consumer driven needs. Also with retiring skilled workers, work-ready students are hard to find.</t>
  </si>
  <si>
    <t>The Boomers will make a mass exodus as the economy improves. If students are patient they will be rewarded.</t>
  </si>
  <si>
    <t>mammographers are retiring</t>
  </si>
  <si>
    <t>the ability to text our candidates about positions we are filling.  This allows for faster service to our candidates</t>
  </si>
  <si>
    <t>technology skills</t>
  </si>
  <si>
    <t>we expect to grow in the next 3 years--so more opertunity</t>
  </si>
  <si>
    <t>Will be looking for more primary care employees, so PAs.</t>
  </si>
  <si>
    <t>Updated code adoptions require updates in eduction to the changes</t>
  </si>
  <si>
    <t>AGILE SDLC is quickly becomming the norm....business has to be more flexible.</t>
  </si>
  <si>
    <t>Our employee population is aging as the community population is.  This has significant ramifications for  upcoming employees.</t>
  </si>
  <si>
    <t>Increased focus on pre K support for parents and on pre school.</t>
  </si>
  <si>
    <t>Not enough interest, quitting business, probably treaching also</t>
  </si>
  <si>
    <t>Everyone in healthcare will experience massive changes over the next 3+ years.  No one is immune.</t>
  </si>
  <si>
    <t>Students must be employed in apprenticeship program</t>
  </si>
  <si>
    <t>International manufacturing</t>
  </si>
  <si>
    <t>More career FF positions will be opening up.</t>
  </si>
  <si>
    <t>Proficiency in software and social media.</t>
  </si>
  <si>
    <t>Not aware of any</t>
  </si>
  <si>
    <t>Our workforce is aging and retiring. There will be lots of positions to fill at the entry level.</t>
  </si>
  <si>
    <t>Technology - web based design and construction management tools</t>
  </si>
  <si>
    <t>Fewer and fewer people are interested in entering our business, even though it pays very well.  If there was a faster track to building knowledge and physical skills to suplement on-the-job training.  It would require a culture change in the businesses as well.</t>
  </si>
  <si>
    <t>More programs for emergency management and homeland security</t>
  </si>
  <si>
    <t>BPI certifcations are becoming more important</t>
  </si>
  <si>
    <t>they will have to meet stricter education requirements</t>
  </si>
  <si>
    <t>The UOPX is working hand in hand with our CC partners.  We are offering our resources to bring our corporate partners with tuition assistance to the community college student to connect the career path dots.  The best student for the University of Phoenix is a workig adult with an Associates Degree.  The first step is to uncover industry needs, make sure curriculum addresses the needs with stackable and progression educaiton and connect the student to the program and the jobs.</t>
  </si>
  <si>
    <t>Not in our organization, but certainly in the industry as we have fairly large numbers retiring in the next 5 to 10 years.</t>
  </si>
  <si>
    <t>Graduates need to be trained and 'ready to go' for the roles we're hiring for.</t>
  </si>
  <si>
    <t>12. What efforts are under way in your organization to build a workforce that is trained for employment in the next three years? (i.e. Creative Industry Sector, Energy Sector, Health Care Sector, Industrial Manufacturing, Public Safety, Service, and Technology.)</t>
  </si>
  <si>
    <t>None that I know of</t>
  </si>
  <si>
    <t>We are involved in every aspect and every area to assist companies in their growth.</t>
  </si>
  <si>
    <t>Our district offers $1000.00 per fire fighter for education every year . We also are in need of haz mat tech classes on the eastern plains</t>
  </si>
  <si>
    <t>We take EMTs and AEMTs as volunteers looking for EMS experience before going into a paramedic program; in return for service to the District, we pay for the paramedic education in order to provide our residents and those that transit the District with quality pre-hospital emergency medical service.</t>
  </si>
  <si>
    <t>I am in need of apprentices. I am a one man shop that specializes in New equipment start up. I work with refrigeration, DDC, combustion, VFD's, and VAV systems.</t>
  </si>
  <si>
    <t>We've been doing the same things, the same ways, for years.  There is very little in our organization that is evolving, unfortunately, and it is very difficult to implement changes.</t>
  </si>
  <si>
    <t>none</t>
  </si>
  <si>
    <t>I don't have an organization. Why does this survey assume I have a business? Did I click on a wrong link?</t>
  </si>
  <si>
    <t>A workforce in which the employees are MSHA trained</t>
  </si>
  <si>
    <t>Ongoing training</t>
  </si>
  <si>
    <t>Succession planning.</t>
  </si>
  <si>
    <t>Health care certainly.  Creative industry, energy, industrial manufacturing also.</t>
  </si>
  <si>
    <t>My organzation plans to offer wages and benefits sufficient enough to lure skilled employees from other utilities.</t>
  </si>
  <si>
    <t>recruitment of accounting, administrative, IT and marketing professionals 400+ per week</t>
  </si>
  <si>
    <t>We are constantly providing training on new technology for use in the classrooms: I pads and I pods are an example. Helping teachers use this technology to ease their workload and at the same time provide more real time information.</t>
  </si>
  <si>
    <t>None</t>
  </si>
  <si>
    <t>I am currently looking for a workforce to expand my business.</t>
  </si>
  <si>
    <t>We are currently working with your imaging leadership</t>
  </si>
  <si>
    <t>90% of our guides come back year after year--they usually quit because they need to get 'real jobs' and then they make cameo appearances on weekends.</t>
  </si>
  <si>
    <t>We are a partner in the Greater MetroDenver Healthcare Partnership, through AD Works, Adams Co, and Denver Co as a healthcare sector group.</t>
  </si>
  <si>
    <t>We Require Code certification from the International Code Council for employment</t>
  </si>
  <si>
    <t>Service, service, service</t>
  </si>
  <si>
    <t>We are tied to University of Colorado School of Medicine, Nursing, Pharmacy, etc. and have our own EMS Training Institute.</t>
  </si>
  <si>
    <t>Apprenticeship is dual work force education! Paid work &amp; school are combined</t>
  </si>
  <si>
    <t>Hopefully, passing good legislation!</t>
  </si>
  <si>
    <t>Health Care, Technology, Public Safety, government.</t>
  </si>
  <si>
    <t>Constant training and self improvement in emerging technologies</t>
  </si>
  <si>
    <t>I am on City Council</t>
  </si>
  <si>
    <t>We are developing succession planning across several key departments and work units.</t>
  </si>
  <si>
    <t>Partnership with the agc and citc.</t>
  </si>
  <si>
    <t>Our employees are required to take I-CAR classes every year.  Our vendors provide training and it's been their resources we've depended upon. Dupon paint, 3M, etc.</t>
  </si>
  <si>
    <t>Public Safety-Emergency Management</t>
  </si>
  <si>
    <t>Energy Sector and Safety</t>
  </si>
  <si>
    <t>We priortize our training money for staff to work on Associate Degrees in Early Childhood.  This will be a minimum requirement for staff in three years.</t>
  </si>
  <si>
    <t>Thanks for your time!  Kim Hoffman, kim.hoffman@phoenix.edu</t>
  </si>
  <si>
    <t>We have been trying to bring in youth and train them with the more senior staff before they retire.</t>
  </si>
  <si>
    <t>Designing, developing and delivering the training ourselves.</t>
  </si>
  <si>
    <t>Roughly what percent of your CURRENT staffing needs require:</t>
  </si>
  <si>
    <t>0%</t>
  </si>
  <si>
    <t>10%</t>
  </si>
  <si>
    <t>20%</t>
  </si>
  <si>
    <t>30%</t>
  </si>
  <si>
    <t>40%</t>
  </si>
  <si>
    <t>50%</t>
  </si>
  <si>
    <t>60%</t>
  </si>
  <si>
    <t>70%</t>
  </si>
  <si>
    <t>80%</t>
  </si>
  <si>
    <t>90%</t>
  </si>
  <si>
    <t>100%</t>
  </si>
  <si>
    <t>No high school diploma or GED</t>
  </si>
  <si>
    <t>A high school diploma or GED</t>
  </si>
  <si>
    <t>A vocational certificate</t>
  </si>
  <si>
    <t>An Associate’s degree</t>
  </si>
  <si>
    <t>A Bachelor’s degree or higher</t>
  </si>
  <si>
    <t>Roughly what percent of your staffing needs in 3 YEARS will require:</t>
  </si>
  <si>
    <t>14. Employers like job applicants with strong skills, but some skills are more important than others.  Please rate each skill below in terms of the importance when hiring (especially for slots that are hard to fill)</t>
  </si>
  <si>
    <t>It is essential</t>
  </si>
  <si>
    <t>It is important</t>
  </si>
  <si>
    <t>It is less important</t>
  </si>
  <si>
    <t>Rating Average</t>
  </si>
  <si>
    <t>Reading skills</t>
  </si>
  <si>
    <t>Writing skills</t>
  </si>
  <si>
    <t>Math skills</t>
  </si>
  <si>
    <t>Computer skills</t>
  </si>
  <si>
    <t>Teamwork skills</t>
  </si>
  <si>
    <t>Problem solving/critical thinking skills</t>
  </si>
  <si>
    <t>Communication skills</t>
  </si>
  <si>
    <t>Positive work habits and attitudes</t>
  </si>
  <si>
    <t>Independence and initiative</t>
  </si>
  <si>
    <t>Ethics and integrity</t>
  </si>
  <si>
    <t>Ability to accept supervision</t>
  </si>
  <si>
    <t>Ability to adapt to changes in duties &amp; responsibilities</t>
  </si>
  <si>
    <t>Occupation-specific skills</t>
  </si>
  <si>
    <t>15. If you indicated that Occupation-specific skills are essential or important, which Occupation-specific skills are CURRENTLY most important to your business or organization?</t>
  </si>
  <si>
    <t>Child Development, computer skills, leadership</t>
  </si>
  <si>
    <t>Fir some: accounting; finance,
For all - Microsoft office products 
For some - Quality Improvement methodologies</t>
  </si>
  <si>
    <t>I am a teacher with multiple of degrees.</t>
  </si>
  <si>
    <t>EMS</t>
  </si>
  <si>
    <t>POST certification.</t>
  </si>
  <si>
    <t>Warehouse skills</t>
  </si>
  <si>
    <t>Mechanics,  welding, engineering, geology</t>
  </si>
  <si>
    <t>Knowing how to work as a ultrasound technologist and all the things that go along with the position</t>
  </si>
  <si>
    <t>Facilitation, Collaboration, Leadership, Generation sensitive communication/leadership.</t>
  </si>
  <si>
    <t>Since I am launching a new business, my management degree and 40+ years in the water industry is being fully utilized.</t>
  </si>
  <si>
    <t>accounting/bookkeeping</t>
  </si>
  <si>
    <t>Changing expectations for student performance beginning in preschool.</t>
  </si>
  <si>
    <t>Construction Management skills 
Architecture skills
Construction Superintendent skills</t>
  </si>
  <si>
    <t>Photography, Computer/Software, Customer Service</t>
  </si>
  <si>
    <t>radiography, sonography</t>
  </si>
  <si>
    <t>Colorado raft guide certification, 1st aid, CPR</t>
  </si>
  <si>
    <t>All health professions</t>
  </si>
  <si>
    <t>ICC Certification</t>
  </si>
  <si>
    <t>Enterprise class data DBA skills</t>
  </si>
  <si>
    <t>Teaching, technical support, operations</t>
  </si>
  <si>
    <t>Plumbing</t>
  </si>
  <si>
    <t>We are in application to be a Magnet Hospital, meaning all newly hired nurses will be required to have BSN effective 2014.  Some RNs without BSN will be grandfathered, but there will be a big push to send people back to school for RN-BSN completion.</t>
  </si>
  <si>
    <t>sanitation &amp; safety, knife skills, basic cooking techniques and methods, basic skills related math &amp; english-occupational terminology</t>
  </si>
  <si>
    <t>Business math, autocadd</t>
  </si>
  <si>
    <t>Team work, and abilty to learn quickly!</t>
  </si>
  <si>
    <t>Firefighting, EMS, Hazardous Materials</t>
  </si>
  <si>
    <t>Technical skill in radiology</t>
  </si>
  <si>
    <t>All of the above.</t>
  </si>
  <si>
    <t>specific trades like CDL or law enforcement or health care. 
Technology training for all admin positions.</t>
  </si>
  <si>
    <t>Knowledge of HMTL, CSS, PHP, Objective C, ASP.Net, Java</t>
  </si>
  <si>
    <t>Engineering is the most critical right now.</t>
  </si>
  <si>
    <t>Layout and survey, construction management, lean construction practices, sustainable construction practices, scheduling</t>
  </si>
  <si>
    <t>Ethics &amp; integrity, occupation specific skills, problem solving, teamwork</t>
  </si>
  <si>
    <t>Interpersonal skills</t>
  </si>
  <si>
    <t>Ability to work in a team and adapt to rapid change</t>
  </si>
  <si>
    <t>Early Childhood Classes</t>
  </si>
  <si>
    <t>16. If you indicated that Occupation-specific skills are essential or important, which Occupation-specific skills will be most important to your business or organization in 3 years?</t>
  </si>
  <si>
    <t>Accounting ( for a few people - not the organ</t>
  </si>
  <si>
    <t>CAD, marketing, business</t>
  </si>
  <si>
    <t>Warehoulse skills, computer skills</t>
  </si>
  <si>
    <t>Just kidding, I have an imaginary organization.</t>
  </si>
  <si>
    <t>Engineering,  process technologies</t>
  </si>
  <si>
    <t>Leadership</t>
  </si>
  <si>
    <t>Distribution system operations and maintenance knowledge and skill.</t>
  </si>
  <si>
    <t>same as question #15 above.</t>
  </si>
  <si>
    <t>same</t>
  </si>
  <si>
    <t>Data, Data Warehousing, troubleshooting</t>
  </si>
  <si>
    <t>Teaching.</t>
  </si>
  <si>
    <t>Nursing</t>
  </si>
  <si>
    <t>same as above plus most of curriculum taught in 2nd and 3rd year</t>
  </si>
  <si>
    <t>A well-educated citizenry.</t>
  </si>
  <si>
    <t>Technical skills in radiology</t>
  </si>
  <si>
    <t>all of the above.</t>
  </si>
  <si>
    <t>Objective C, Java</t>
  </si>
  <si>
    <t>Technology will likely rise above engineering.</t>
  </si>
  <si>
    <t>Same as above</t>
  </si>
  <si>
    <t>Auto Body/Collision Repair and Paint (refinishing)  Computer and customer service skills</t>
  </si>
  <si>
    <t>Problem solving and critical thinking</t>
  </si>
  <si>
    <t>Associate Degrees and Bachelors Degrees</t>
  </si>
  <si>
    <t>17. Which positions do you anticipate having the most difficulty filling over the next 3 years?</t>
  </si>
  <si>
    <t>Director's</t>
  </si>
  <si>
    <t>Senior Leaders</t>
  </si>
  <si>
    <t>Engineering</t>
  </si>
  <si>
    <t>Chief level spots</t>
  </si>
  <si>
    <t>volunteer EMT, AEMT and Paramedic</t>
  </si>
  <si>
    <t>Book keeping</t>
  </si>
  <si>
    <t>Imaginary friends.</t>
  </si>
  <si>
    <t>Ultrasound as current students are not able to use knowleage and apply to the real world as well as care about thier performance</t>
  </si>
  <si>
    <t>Middle management for our organization. Skilled workers for manufacturers, R&amp;D, technical, etc. businesses.</t>
  </si>
  <si>
    <t>Maintenance technicians and job planning.</t>
  </si>
  <si>
    <t>accounting</t>
  </si>
  <si>
    <t>Qualified ECE teachers, unless the pay scale shows a dramatic improvement and EC education is recognized statewide and nationally as an integral part of a P-20 academic system.</t>
  </si>
  <si>
    <t>reception and tranporter</t>
  </si>
  <si>
    <t>Qualified Raft guides</t>
  </si>
  <si>
    <t>Any that are primary care professions.</t>
  </si>
  <si>
    <t>Permit Technicians, Plans Examiners, Building Inspectors</t>
  </si>
  <si>
    <t>INFOSEC and C# development.</t>
  </si>
  <si>
    <t>Technical support (technology....systems analysts, security, etc.)</t>
  </si>
  <si>
    <t>Service plumbers</t>
  </si>
  <si>
    <t>None.</t>
  </si>
  <si>
    <t>All positions!
New culinary generation does not like to work hard for little $$$</t>
  </si>
  <si>
    <t>Technical sales</t>
  </si>
  <si>
    <t>Entry level supervisors</t>
  </si>
  <si>
    <t>Advanced degree imaging positions</t>
  </si>
  <si>
    <t>Admin.</t>
  </si>
  <si>
    <t>Mobile software developer</t>
  </si>
  <si>
    <t>Engineering and technology.</t>
  </si>
  <si>
    <t>Skilled trades - masons, mechanical installers, etc.</t>
  </si>
  <si>
    <t>Young body and paint techs</t>
  </si>
  <si>
    <t>Field Technicians</t>
  </si>
  <si>
    <t>Head Start teachers due to the requirement of a Bachelors Degree in Early Childhood Education</t>
  </si>
  <si>
    <t>Themes</t>
  </si>
  <si>
    <t>Workforce Development</t>
  </si>
  <si>
    <t>Program alignment to industry</t>
  </si>
  <si>
    <t>Retention</t>
  </si>
  <si>
    <t>Program equipment upgrades</t>
  </si>
  <si>
    <t>Access</t>
  </si>
  <si>
    <t>Programs standards</t>
  </si>
  <si>
    <t>High School connection</t>
  </si>
  <si>
    <t>Internships</t>
  </si>
  <si>
    <t>Programs - Health Professions</t>
  </si>
  <si>
    <t>Technology</t>
  </si>
  <si>
    <t>Progams - Health Professions</t>
  </si>
  <si>
    <t>Program growth - CTE</t>
  </si>
  <si>
    <t>Expand to Clear Creek County</t>
  </si>
  <si>
    <t>Transfer</t>
  </si>
  <si>
    <t>Building/Classrooms upgrades</t>
  </si>
  <si>
    <t xml:space="preserve"> </t>
  </si>
  <si>
    <t>High School Connection</t>
  </si>
  <si>
    <t>Programs - Theater</t>
  </si>
  <si>
    <t>Employment Readiness</t>
  </si>
  <si>
    <t>High School connections</t>
  </si>
  <si>
    <t>Continuing Education</t>
  </si>
  <si>
    <t>Quality &amp; Excellence</t>
  </si>
  <si>
    <t>Quallity &amp; Excellence</t>
  </si>
  <si>
    <t>Community Engagement</t>
  </si>
  <si>
    <t>Continuing Education &amp; Life Enrichment</t>
  </si>
  <si>
    <t>Partnerships</t>
  </si>
  <si>
    <t>Online Courses</t>
  </si>
  <si>
    <t>Flexible Course Schedule</t>
  </si>
  <si>
    <t>Program alignment to Industry</t>
  </si>
  <si>
    <t>Diversity/non-traditional students</t>
  </si>
  <si>
    <t>Transfer Programs</t>
  </si>
  <si>
    <t>Arvada Campus</t>
  </si>
  <si>
    <t>Communication</t>
  </si>
  <si>
    <t>Employment readiness</t>
  </si>
  <si>
    <t>Partnership - Health Care</t>
  </si>
  <si>
    <t>Expand to Clear Creek</t>
  </si>
  <si>
    <t>Scholarships</t>
  </si>
  <si>
    <t>Service Learning</t>
  </si>
  <si>
    <t>Partnerships - Health Professions</t>
  </si>
  <si>
    <t>Program - Theater</t>
  </si>
  <si>
    <t>Maybe</t>
  </si>
  <si>
    <t>High School Connections</t>
  </si>
  <si>
    <t>Progrram growth - CTE</t>
  </si>
  <si>
    <t>Social Media Skills</t>
  </si>
  <si>
    <t># of Responses</t>
  </si>
  <si>
    <t>Partnership - opportunity</t>
  </si>
  <si>
    <t>Community Engagement - Opportunity</t>
  </si>
  <si>
    <t># Responses</t>
  </si>
  <si>
    <t>Partnerships - opportunity</t>
  </si>
  <si>
    <t>Program growth - CTE (oppor)</t>
  </si>
  <si>
    <t># Responsess</t>
  </si>
  <si>
    <t>Program Growth - CTE</t>
  </si>
  <si>
    <t>Environmental Scan Survey- Business, Government, and Civic Partners</t>
  </si>
  <si>
    <t>1. What do you see as the most important issues that Red Rocks Community College (RRCC) should address in the next three years?</t>
  </si>
  <si>
    <t>Answer Options</t>
  </si>
  <si>
    <t>Response Count</t>
  </si>
  <si>
    <t>answered question</t>
  </si>
  <si>
    <t>skipped question</t>
  </si>
  <si>
    <t>Number</t>
  </si>
  <si>
    <t>Response Date</t>
  </si>
  <si>
    <t>Response Text</t>
  </si>
  <si>
    <t>Workforce development inHealthcare; energy, and education</t>
  </si>
  <si>
    <t>Aligning Industry needs with certificate and degree programs.  Increase graduation rates and increase job placement rates.</t>
  </si>
  <si>
    <t>To continue working with the high schools to give college credit and to assist in aligning curriculum to do that.</t>
  </si>
  <si>
    <t>Retention and understanding why students fail to continue their educaiton.</t>
  </si>
  <si>
    <t>Recruiting expert staff
A wide range of course offerings
Recruiting students</t>
  </si>
  <si>
    <t>Keeping the fire classes full so they don't get cancelled , make it easier to get funding for fire fighters for smaller departments</t>
  </si>
  <si>
    <t>Continued evolution of curriculum to meet demands of the market place.  Strengthening of the faculty to ensure education and training is relevant to demands of the market place.</t>
  </si>
  <si>
    <t>I am sorry. This survey does not apply to me.  I am retired and be never owned a business. My involvement with RRCC was related to teacher education.</t>
  </si>
  <si>
    <t>For Trades,  Refrigeration, the students need dependable scales and micron gauges. It would be very beneficial if the Advanced refrigeration students could assemble a working refrigeration system. Small evaporators and condensors, matching TXV's, filter driers and basic sequencing controls.</t>
  </si>
  <si>
    <t>Substantiating itself as the premier front range community college; More transfer agreements with 4 year universities.</t>
  </si>
  <si>
    <t>Developing curriculum in the various trades</t>
  </si>
  <si>
    <t>Keeping pace with trends in industry so students whether for credit or not for credit can meet the workplace employment needs.</t>
  </si>
  <si>
    <t>I think the Red Rocks Theater Department is undervalued, and the college should be more invested in the activities of the theater.</t>
  </si>
  <si>
    <t>Meeting the technical and vocational needs of community businesses through affordable education, wiithout compromising the quality education Red Rocks currently provides.</t>
  </si>
  <si>
    <t>To continue to provide an excellent education with a reasonable tuition rate.</t>
  </si>
  <si>
    <t>Change to having class and clinical at the same time. Also do not let students take board exams before they graduate as they pass exam but can not perform basic job functions</t>
  </si>
  <si>
    <t>Continuing their efforts for great education.</t>
  </si>
  <si>
    <t>Tuition should be at a level to make Community college affordable, not just lower than 4 year schools.</t>
  </si>
  <si>
    <t>For the college - decreasing funding amounts needed.
For the businesses - Identifying the training needs of businesses from their perspective and offering "work ready" students.</t>
  </si>
  <si>
    <t>Expansion of Lakewood and Arvada campuses</t>
  </si>
  <si>
    <t>Serving kids transitioning from Jeffco Schools.</t>
  </si>
  <si>
    <t>Education is extremely important but if it can't be applied to everyday life it is wasted. RRCC needs to further expand internship opportunites to assist students and prospective employers with the practical side of education.</t>
  </si>
  <si>
    <t>continuing education for rad techs</t>
  </si>
  <si>
    <t>software</t>
  </si>
  <si>
    <t>Continuing to provide affordable and timely classes that support the changing needs for ECE in Colorado.</t>
  </si>
  <si>
    <t>Building capacity for increased #'s at RRCC as an affordable source of education.</t>
  </si>
  <si>
    <t>The most important issue that Red Rocks should address is that of teaching for the real world.  Many classroom environments have become so disconnected from the real business world that students are being taught subjects in a way that doesn't relate to reality.</t>
  </si>
  <si>
    <t>Space utilization and expansion of the physical plant to meet the expansion of the student population.</t>
  </si>
  <si>
    <t>New to the conversation - not familiar with the program enough to provide feedback.</t>
  </si>
  <si>
    <t>Graduating students with job skills that are required by Jeffco employers</t>
  </si>
  <si>
    <t>Education program outline</t>
  </si>
  <si>
    <t>Quality and relevance of education
Globalization challenges
Funding</t>
  </si>
  <si>
    <t>Determine the community needs for the allied health industry.</t>
  </si>
  <si>
    <t>quality education of students preparing them for jobs available now and in future</t>
  </si>
  <si>
    <t>Staying tuned into the workforce development needs of business and industry and addressing those needs with well-educated, well-trained graduates from RRCC.</t>
  </si>
  <si>
    <t>Improving the Construction Technoligy section</t>
  </si>
  <si>
    <t>teaching SDLC / Agile
Real world troubleshooting experience..bridging the gap between educational experience and employment experience</t>
  </si>
  <si>
    <t>Continue to reflect the needs of the students, and their post-college employment needs.  Allow curriculum to remain nimble.</t>
  </si>
  <si>
    <t>Continue to work with K-12 so that we provide alternatives for our students.  Of course, the medical world!</t>
  </si>
  <si>
    <t>Need more trades classes</t>
  </si>
  <si>
    <t>Healthcare strategy</t>
  </si>
  <si>
    <t>Establish a culinary facility to offer more choices for applicants that would like to go traditional culinary college education rather than apprenticeship</t>
  </si>
  <si>
    <t>Training students to fill the gaps that exist in the employment market.</t>
  </si>
  <si>
    <t>Marketing</t>
  </si>
  <si>
    <t>Continue the good work that you are doing, and please increase the vocational classes that you offer.  Our future workforce needs very well educated professionals in all fields.</t>
  </si>
  <si>
    <t>Affordable education, relevant course work, prep students for careers that will be needed in the future</t>
  </si>
  <si>
    <t>A careful eye on the health care industry as we expand into Obamacare to be sure to meet the needs of the covered population while not flooding the market with graduates that do not get hired.</t>
  </si>
  <si>
    <t>I believe it is the responsibility of RCC to continue to provide educational courses, degrees or certificates that will prepare students to enter or re-enter the work force.</t>
  </si>
  <si>
    <t>expanding to Clear Creek County</t>
  </si>
  <si>
    <t>Developing students that are willing to adapt and think fast, keeping up with the technological advancements in the software and web development fields.</t>
  </si>
  <si>
    <t>Perhaps increase in population?
Nursing?
4 year degree?</t>
  </si>
  <si>
    <t>Providing students with the skills necessary to seek an undergraduate degree or employment.</t>
  </si>
  <si>
    <t>Growing programs that provided skilled workers which other (4 year) institutions do not provide.</t>
  </si>
  <si>
    <t>Responsses sorted by theme "Quality &amp; Excellence"</t>
  </si>
  <si>
    <t>Responses sorted by theme "Programs - Health Professions"</t>
  </si>
  <si>
    <t xml:space="preserve">  </t>
  </si>
  <si>
    <t>13.  Please indicate below the educational level your business or organization currently needs and will need in three years.</t>
  </si>
  <si>
    <t>Program growth - CTE (opportunity)</t>
  </si>
  <si>
    <t>13.  Please indicate below the educational level your business or organization currently neds and will need in three years.</t>
  </si>
  <si>
    <t>Responses sorted by theme "Partnerships"</t>
  </si>
  <si>
    <t>Partnership - Health Professions</t>
  </si>
  <si>
    <t>7.  What emerging academic/career programs would benefit your organization.</t>
  </si>
  <si>
    <t>Responses sorted by theme "Community Engagement"</t>
  </si>
  <si>
    <t>Responses sorted by theme "High School Connections"</t>
  </si>
  <si>
    <t>Continue to provide truly valuable education which translates into immediate skills in the work place and the bridge to the Bachelors/Masters.</t>
  </si>
  <si>
    <t>Attaining 2 Bachelors programs if possible to transition form 2 year to 4 year education</t>
  </si>
  <si>
    <t>Helping existing contractors train the workforce up to new standards of the industry</t>
  </si>
  <si>
    <t>In the Early Childhood Community and especially Head Start the demands for qualified staff who are ready to work.  Evaluation of classes to meet the increased demand for education in the ECE community ex. adding classes that enhance learning for seasoned teaching staff.
Working with the community to provide a quality Early Learning Environment for student teaching and observation.</t>
  </si>
  <si>
    <t>My only exposure to RRCC is with the Solar/Energy department.  I work with Troy Wanek on an Energy industry initiative to meet the needs of the employers.  RRCC has a very technical and solar based curriculum.  The industry has asked for Utility rate and analysis stackable certificaiton to jump start a persons career into the energy field.</t>
  </si>
  <si>
    <t>Class room modernizing. The class room are becoming dated, and some have poor layouts.</t>
  </si>
  <si>
    <t>Getting high school students in the region to prioitize RRCC as a post high school choice.  Getting their parents to do the same.</t>
  </si>
  <si>
    <t>Developing students to meet the needs of the current workforce.</t>
  </si>
  <si>
    <t>2. What value does Red Rocks Community College give to your business or organization?</t>
  </si>
  <si>
    <t>The Jefferson County Public Schools School Age Enrichment Programs uses Child Care Innovations as a resouce for providing professional development opportunities for our staff to meet CDHS child care licensing expectations.</t>
  </si>
  <si>
    <t>None specifically relate to us directly</t>
  </si>
  <si>
    <t>There is a opportunity to allign job seekers with education and vice versa.</t>
  </si>
  <si>
    <t>Great value.</t>
  </si>
  <si>
    <t>Resource and a partner in guiding my customers in career development</t>
  </si>
  <si>
    <t>Preparing students for work in early childhood fields</t>
  </si>
  <si>
    <t>Red rock is a great place to get our fire fighters there degree</t>
  </si>
  <si>
    <t>A supply of well trained EMS providers.</t>
  </si>
  <si>
    <t>Trained skilled proffesionals.</t>
  </si>
  <si>
    <t>Provides excellent police officer training.</t>
  </si>
  <si>
    <t>Affordable classes</t>
  </si>
  <si>
    <t>Interns</t>
  </si>
  <si>
    <t>I don't have a business.</t>
  </si>
  <si>
    <t>Not applicable</t>
  </si>
  <si>
    <t>souce of potential employees</t>
  </si>
  <si>
    <t>Professional education to the child care profession.</t>
  </si>
  <si>
    <t>As a Realtor, education options for citizens can play  a role in the decision process of a family relocating to Jeffco.</t>
  </si>
  <si>
    <t>An enormous value! The excellent reputation of RRCC is deserved and has been earned.</t>
  </si>
  <si>
    <t>Tremendous value --  offers career/job skills, relevancy and meaning to residents/students; wherewithal and richness to our community.</t>
  </si>
  <si>
    <t>It's great to have RRCC in our area -- it's a great selling point for economic development issues.</t>
  </si>
  <si>
    <t>The WQM program is training water operators at a time when we are looking at massive retirement numbers from the baby boomers.</t>
  </si>
  <si>
    <t>hiring new technologists</t>
  </si>
  <si>
    <t>recruitment and community engagement</t>
  </si>
  <si>
    <t>Red Rocks has been a partner in helping ECE teachers for Jeffco Schools access the classes needed for new requirements in an efficient, comfortable, timely and affordable manner.</t>
  </si>
  <si>
    <t>Access to ongoing education at an affordable price.</t>
  </si>
  <si>
    <t>Red Rocks creates an avenue for students to get comfortable with the college environment.  In doing so, the students learn responsibility and the willingness to learn.  What businesses need is students that understand the concept of "perpetual flexibility."  Red Rocks provides the initial learning that can help foster that thought process.</t>
  </si>
  <si>
    <t>No direct value since I am a business of one, but lots of value to a number of businesses in this area.</t>
  </si>
  <si>
    <t>Extreme</t>
  </si>
  <si>
    <t>Partnership</t>
  </si>
  <si>
    <t>Supports our radiography and ultrasound needs for 3 hospital systems.</t>
  </si>
  <si>
    <t>RRCC has provided quality students we employ as raft guides.</t>
  </si>
  <si>
    <t>We work with the clinical programs mostly and have had a very good partnership with the PA, Imaging, and Phlebotomy programs.  We have had  the opportunity to hire from each.</t>
  </si>
  <si>
    <t>It offers classes in the construction industry without having to belong to a Union</t>
  </si>
  <si>
    <t>Some good candidates...good pool of working class students willing to dive in.</t>
  </si>
  <si>
    <t>Good training for our youth.</t>
  </si>
  <si>
    <t>Partnerships for our kids and mutual support.</t>
  </si>
  <si>
    <t>None at present</t>
  </si>
  <si>
    <t>education options for busy professionals</t>
  </si>
  <si>
    <t>Great support in all areas of established articulation agreement, to include web site, meeting/orientation room, transcripts, CPL credits, continuing education &amp; advising</t>
  </si>
  <si>
    <t>RRCC provides a highly educated and focused student base that can start to work almost immediately.</t>
  </si>
  <si>
    <t>Good acces to potential labor</t>
  </si>
  <si>
    <t>I am a state representative, and one of my daughters attended a community college, so I know the value of their offerings.</t>
  </si>
  <si>
    <t>Main school for a degree in fire service</t>
  </si>
  <si>
    <t>A great source of trained healthcare providers.</t>
  </si>
  <si>
    <t>For me, as a senior citizen, I believe RRCC can provide life enrichment courses.</t>
  </si>
  <si>
    <t>It is relatively close and provides continuing education courses.</t>
  </si>
  <si>
    <t>Students with hands on skills and not theoretical skills.</t>
  </si>
  <si>
    <t>RRCC provides te people in my workforce with an opportunity to seek certificates and/or additional knowledge in several practical fields of study.</t>
  </si>
  <si>
    <t>GUIDE TO READING SURVEY RESPONSES</t>
  </si>
  <si>
    <t>A)</t>
  </si>
  <si>
    <t>There are 4 different surveys:</t>
  </si>
  <si>
    <t>4 yr. Partner survey</t>
  </si>
  <si>
    <t>Business, Government, and Civic Partners</t>
  </si>
  <si>
    <t>Students</t>
  </si>
  <si>
    <t>RRCC internal survey - all staff</t>
  </si>
  <si>
    <t>B)</t>
  </si>
  <si>
    <t xml:space="preserve">The first tab in each spreadsheet contains ALL responses for the </t>
  </si>
  <si>
    <t>The surveys may have over-lapping themes.</t>
  </si>
  <si>
    <t>Transfer Process</t>
  </si>
  <si>
    <t>Positive learning environment</t>
  </si>
  <si>
    <t>Faculty/Staff</t>
  </si>
  <si>
    <t>Transfer Student Readiness</t>
  </si>
  <si>
    <t>Student Services</t>
  </si>
  <si>
    <t>Academic Master Plan</t>
  </si>
  <si>
    <t>Programs: Pre-Engineering</t>
  </si>
  <si>
    <t>Student Support</t>
  </si>
  <si>
    <t>Access to Education</t>
  </si>
  <si>
    <t>Faculty</t>
  </si>
  <si>
    <t>Administrative duties creep</t>
  </si>
  <si>
    <t>Career Counseling</t>
  </si>
  <si>
    <t>Professional development</t>
  </si>
  <si>
    <t>Communications</t>
  </si>
  <si>
    <t>Developmental Ed - redesign</t>
  </si>
  <si>
    <t>Partnerships- Health Programs</t>
  </si>
  <si>
    <t>Computer Services</t>
  </si>
  <si>
    <t>Access/Cost</t>
  </si>
  <si>
    <t>Concurrent Enrolment</t>
  </si>
  <si>
    <t>Parking</t>
  </si>
  <si>
    <t>New Opportunities</t>
  </si>
  <si>
    <t>Academic Standards</t>
  </si>
  <si>
    <t>C)</t>
  </si>
  <si>
    <t>Tabs on the bottom of each spreadsheet will provide you with</t>
  </si>
  <si>
    <t>To aid in the efficient use of survey responses, you can access</t>
  </si>
  <si>
    <t>only the section of the survey pertaining to your needs.</t>
  </si>
  <si>
    <t>D)</t>
  </si>
  <si>
    <t>A complete printed copy of the survey is available in the VPI Office.</t>
  </si>
  <si>
    <t>specific survey.</t>
  </si>
  <si>
    <t xml:space="preserve">The following tabs show the survey responses sorted by identified common </t>
  </si>
  <si>
    <t>themes.</t>
  </si>
  <si>
    <t xml:space="preserve">For the internal faculty and staff survey,  answers to each question are </t>
  </si>
  <si>
    <t>presented in separate tabs.</t>
  </si>
  <si>
    <t>4 yr. Partner Survey</t>
  </si>
  <si>
    <t>Bus/Gov/   Civic Survey</t>
  </si>
  <si>
    <t>Student Survey</t>
  </si>
  <si>
    <t>Faculty/Staff Survey</t>
  </si>
  <si>
    <t>Advisors/     Advising</t>
  </si>
  <si>
    <t>the responses sorted by theme.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</si>
</sst>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color indexed="63"/>
      <name val="Microsoft Sans Serif"/>
      <family val="2"/>
    </font>
    <font>
      <sz val="8"/>
      <name val="Microsoft Sans Serif"/>
      <family val="2"/>
    </font>
    <font>
      <b/>
      <sz val="14"/>
      <name val="Microsoft Sans Serif"/>
      <family val="2"/>
    </font>
    <font>
      <sz val="12"/>
      <name val="Microsoft Sans Serif"/>
      <family val="2"/>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name val="Microsoft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0" fillId="0" borderId="0" xfId="0" applyAlignment="1">
      <alignment wrapText="1"/>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3" fontId="3" fillId="36" borderId="0" xfId="0" applyNumberFormat="1" applyFont="1" applyFill="1" applyAlignment="1">
      <alignment/>
    </xf>
    <xf numFmtId="0" fontId="0" fillId="36" borderId="0" xfId="0" applyFill="1" applyAlignment="1">
      <alignment horizontal="center" vertical="center" wrapText="1"/>
    </xf>
    <xf numFmtId="0" fontId="0" fillId="34" borderId="0" xfId="0" applyFill="1" applyAlignment="1">
      <alignment horizontal="center" vertical="center"/>
    </xf>
    <xf numFmtId="0" fontId="3" fillId="34" borderId="0" xfId="0" applyFont="1" applyFill="1" applyAlignment="1">
      <alignment horizontal="center" vertical="center" wrapText="1"/>
    </xf>
    <xf numFmtId="0" fontId="0" fillId="36" borderId="0" xfId="0" applyFill="1" applyAlignment="1">
      <alignment horizontal="center" vertical="center"/>
    </xf>
    <xf numFmtId="2" fontId="0" fillId="36" borderId="0" xfId="0" applyNumberFormat="1" applyFill="1" applyAlignment="1">
      <alignment horizontal="center" vertical="center"/>
    </xf>
    <xf numFmtId="0" fontId="3" fillId="34" borderId="0" xfId="0" applyFont="1" applyFill="1" applyAlignment="1">
      <alignment vertical="center" wrapText="1"/>
    </xf>
    <xf numFmtId="0" fontId="0" fillId="36" borderId="0" xfId="0" applyFill="1" applyAlignment="1">
      <alignment wrapText="1"/>
    </xf>
    <xf numFmtId="0" fontId="4" fillId="35" borderId="0" xfId="0" applyFont="1" applyFill="1" applyAlignment="1">
      <alignment horizontal="right"/>
    </xf>
    <xf numFmtId="0" fontId="4" fillId="33" borderId="0" xfId="0" applyFont="1" applyFill="1" applyAlignment="1">
      <alignment horizontal="right"/>
    </xf>
    <xf numFmtId="1" fontId="0" fillId="34" borderId="0" xfId="0" applyNumberFormat="1" applyFill="1" applyAlignment="1">
      <alignment horizontal="center" vertical="center" wrapText="1"/>
    </xf>
    <xf numFmtId="0" fontId="3" fillId="33" borderId="0" xfId="0" applyFont="1" applyFill="1" applyAlignment="1">
      <alignment horizontal="right" wrapText="1"/>
    </xf>
    <xf numFmtId="0" fontId="3" fillId="35" borderId="0" xfId="0" applyFont="1" applyFill="1" applyAlignment="1">
      <alignment horizontal="right" wrapText="1"/>
    </xf>
    <xf numFmtId="174" fontId="0" fillId="34" borderId="0" xfId="0" applyNumberFormat="1" applyFill="1" applyAlignment="1">
      <alignment horizontal="center" vertical="center" wrapText="1"/>
    </xf>
    <xf numFmtId="0" fontId="3" fillId="34" borderId="0" xfId="0" applyFont="1" applyFill="1" applyAlignment="1">
      <alignment vertical="center"/>
    </xf>
    <xf numFmtId="0" fontId="0" fillId="36" borderId="0" xfId="0" applyFill="1" applyAlignment="1">
      <alignment/>
    </xf>
    <xf numFmtId="0" fontId="3" fillId="35" borderId="0" xfId="0" applyFont="1" applyFill="1" applyAlignment="1">
      <alignment horizontal="left" vertical="center" wrapText="1"/>
    </xf>
    <xf numFmtId="0" fontId="0" fillId="0" borderId="0" xfId="0" applyFont="1" applyAlignment="1">
      <alignment/>
    </xf>
    <xf numFmtId="0" fontId="0" fillId="0" borderId="0" xfId="0" applyFont="1" applyAlignment="1">
      <alignment wrapText="1"/>
    </xf>
    <xf numFmtId="0" fontId="4" fillId="0" borderId="0" xfId="0" applyFont="1" applyFill="1" applyAlignment="1">
      <alignment horizontal="right"/>
    </xf>
    <xf numFmtId="0" fontId="3" fillId="0" borderId="0" xfId="0" applyFont="1" applyFill="1" applyAlignment="1">
      <alignment horizontal="right" wrapText="1"/>
    </xf>
    <xf numFmtId="0" fontId="0" fillId="0" borderId="0" xfId="0" applyFill="1" applyAlignment="1">
      <alignment/>
    </xf>
    <xf numFmtId="0" fontId="4" fillId="0" borderId="0" xfId="0" applyFont="1" applyFill="1" applyAlignment="1">
      <alignment horizontal="center"/>
    </xf>
    <xf numFmtId="0" fontId="0" fillId="0" borderId="0" xfId="0" applyFont="1" applyFill="1" applyAlignment="1">
      <alignment horizontal="left"/>
    </xf>
    <xf numFmtId="0" fontId="0" fillId="0" borderId="0" xfId="0" applyFont="1" applyAlignment="1">
      <alignment/>
    </xf>
    <xf numFmtId="0" fontId="0" fillId="0" borderId="0" xfId="0" applyAlignment="1">
      <alignment/>
    </xf>
    <xf numFmtId="0" fontId="0" fillId="0" borderId="0" xfId="0" applyFont="1" applyAlignment="1">
      <alignment/>
    </xf>
    <xf numFmtId="0" fontId="0" fillId="35" borderId="0" xfId="0" applyFill="1" applyAlignment="1">
      <alignment/>
    </xf>
    <xf numFmtId="0" fontId="4" fillId="33" borderId="0" xfId="0" applyFont="1" applyFill="1" applyAlignment="1">
      <alignment horizontal="right" wrapText="1"/>
    </xf>
    <xf numFmtId="0" fontId="4" fillId="35" borderId="0" xfId="0" applyFont="1" applyFill="1" applyAlignment="1">
      <alignment horizontal="right" wrapText="1"/>
    </xf>
    <xf numFmtId="1" fontId="3" fillId="0" borderId="0" xfId="0" applyNumberFormat="1" applyFont="1" applyFill="1" applyAlignment="1">
      <alignment/>
    </xf>
    <xf numFmtId="173" fontId="3" fillId="0" borderId="0" xfId="0" applyNumberFormat="1" applyFont="1"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ont="1" applyFill="1" applyAlignment="1">
      <alignment horizontal="left" wrapText="1"/>
    </xf>
    <xf numFmtId="0" fontId="5" fillId="0" borderId="0" xfId="0" applyFont="1" applyFill="1" applyAlignment="1">
      <alignment horizontal="right" wrapText="1"/>
    </xf>
    <xf numFmtId="0" fontId="0" fillId="0" borderId="0" xfId="0" applyFont="1" applyFill="1" applyAlignment="1">
      <alignment horizontal="right" wrapText="1"/>
    </xf>
    <xf numFmtId="0" fontId="4" fillId="0" borderId="0" xfId="0" applyFont="1" applyFill="1" applyAlignment="1">
      <alignment horizontal="right"/>
    </xf>
    <xf numFmtId="0" fontId="0" fillId="0" borderId="0" xfId="0" applyFont="1" applyFill="1" applyAlignment="1">
      <alignment horizontal="center"/>
    </xf>
    <xf numFmtId="0" fontId="3"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0" fontId="2" fillId="0" borderId="0" xfId="0" applyFont="1" applyAlignment="1">
      <alignment/>
    </xf>
    <xf numFmtId="0" fontId="2" fillId="35" borderId="0" xfId="0" applyFont="1" applyFill="1" applyAlignment="1">
      <alignment/>
    </xf>
    <xf numFmtId="0" fontId="2" fillId="35" borderId="0" xfId="0" applyFont="1" applyFill="1" applyAlignment="1">
      <alignment wrapText="1"/>
    </xf>
    <xf numFmtId="0" fontId="0" fillId="35" borderId="0" xfId="0" applyFill="1" applyAlignment="1">
      <alignment wrapText="1"/>
    </xf>
    <xf numFmtId="0" fontId="0" fillId="0" borderId="0" xfId="0" applyFont="1" applyFill="1" applyAlignment="1">
      <alignment wrapText="1"/>
    </xf>
    <xf numFmtId="1" fontId="3" fillId="0" borderId="0" xfId="0" applyNumberFormat="1" applyFont="1" applyFill="1" applyBorder="1" applyAlignment="1">
      <alignment/>
    </xf>
    <xf numFmtId="173" fontId="3" fillId="0" borderId="0" xfId="0" applyNumberFormat="1" applyFont="1" applyFill="1" applyBorder="1" applyAlignment="1">
      <alignment/>
    </xf>
    <xf numFmtId="0" fontId="0" fillId="0" borderId="0" xfId="0" applyFill="1" applyBorder="1" applyAlignment="1">
      <alignment wrapText="1"/>
    </xf>
    <xf numFmtId="0" fontId="0" fillId="0" borderId="0" xfId="0" applyFont="1" applyFill="1" applyBorder="1" applyAlignment="1">
      <alignment/>
    </xf>
    <xf numFmtId="0" fontId="0" fillId="0" borderId="0" xfId="0" applyFill="1" applyBorder="1" applyAlignment="1">
      <alignment/>
    </xf>
    <xf numFmtId="1" fontId="3" fillId="0" borderId="10" xfId="0" applyNumberFormat="1" applyFont="1" applyFill="1" applyBorder="1" applyAlignment="1">
      <alignment/>
    </xf>
    <xf numFmtId="173" fontId="3" fillId="0" borderId="10" xfId="0" applyNumberFormat="1" applyFont="1" applyFill="1" applyBorder="1" applyAlignment="1">
      <alignment/>
    </xf>
    <xf numFmtId="0" fontId="0" fillId="0" borderId="10" xfId="0" applyFill="1" applyBorder="1" applyAlignment="1">
      <alignment wrapText="1"/>
    </xf>
    <xf numFmtId="0" fontId="0" fillId="0" borderId="10" xfId="0" applyFont="1" applyFill="1" applyBorder="1" applyAlignment="1">
      <alignment/>
    </xf>
    <xf numFmtId="0" fontId="0" fillId="0" borderId="10" xfId="0" applyFill="1" applyBorder="1" applyAlignment="1">
      <alignment/>
    </xf>
    <xf numFmtId="0" fontId="8" fillId="0" borderId="0" xfId="0" applyFont="1" applyAlignment="1">
      <alignment/>
    </xf>
    <xf numFmtId="0" fontId="8" fillId="0" borderId="11" xfId="0" applyFont="1" applyBorder="1" applyAlignment="1">
      <alignment wrapText="1"/>
    </xf>
    <xf numFmtId="0" fontId="8" fillId="0" borderId="11" xfId="0" applyFont="1" applyBorder="1" applyAlignment="1">
      <alignment/>
    </xf>
    <xf numFmtId="0" fontId="7" fillId="0" borderId="0" xfId="0" applyFont="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0" fillId="36" borderId="0" xfId="0" applyFill="1" applyAlignment="1">
      <alignment wrapText="1"/>
    </xf>
    <xf numFmtId="0" fontId="4" fillId="35" borderId="0" xfId="0" applyFont="1" applyFill="1" applyAlignment="1">
      <alignment horizontal="right"/>
    </xf>
    <xf numFmtId="0" fontId="3" fillId="34" borderId="0" xfId="0" applyFont="1" applyFill="1" applyAlignment="1">
      <alignment vertical="center" wrapText="1"/>
    </xf>
    <xf numFmtId="0" fontId="2" fillId="35" borderId="0" xfId="0" applyFont="1" applyFill="1" applyAlignment="1">
      <alignment vertical="center" wrapText="1"/>
    </xf>
    <xf numFmtId="0" fontId="4" fillId="33" borderId="0" xfId="0" applyFont="1" applyFill="1" applyAlignment="1">
      <alignment horizontal="right"/>
    </xf>
    <xf numFmtId="0" fontId="2" fillId="35" borderId="0" xfId="0" applyFont="1" applyFill="1" applyAlignment="1">
      <alignment horizontal="left" vertical="center" wrapText="1"/>
    </xf>
    <xf numFmtId="0" fontId="1" fillId="34" borderId="0" xfId="0" applyFont="1" applyFill="1" applyAlignment="1">
      <alignment vertical="center" wrapText="1"/>
    </xf>
    <xf numFmtId="0" fontId="2" fillId="35" borderId="0" xfId="0" applyFont="1" applyFill="1" applyAlignment="1">
      <alignment vertical="center" wrapText="1"/>
    </xf>
    <xf numFmtId="0" fontId="0" fillId="34" borderId="0" xfId="0" applyFill="1" applyAlignment="1">
      <alignment horizontal="center" vertical="center" wrapText="1"/>
    </xf>
    <xf numFmtId="0" fontId="2" fillId="35" borderId="0" xfId="0" applyFont="1" applyFill="1" applyAlignment="1">
      <alignment horizontal="left"/>
    </xf>
    <xf numFmtId="0" fontId="2" fillId="34" borderId="0" xfId="0" applyFont="1" applyFill="1" applyAlignment="1">
      <alignment horizontal="left" vertical="center" wrapText="1"/>
    </xf>
    <xf numFmtId="0" fontId="1" fillId="34" borderId="0" xfId="0" applyFont="1" applyFill="1" applyAlignment="1">
      <alignment horizontal="left" vertical="center" wrapText="1"/>
    </xf>
    <xf numFmtId="0" fontId="1" fillId="34" borderId="0" xfId="0" applyFont="1" applyFill="1" applyAlignment="1">
      <alignment horizontal="left" vertical="center" wrapText="1"/>
    </xf>
    <xf numFmtId="0" fontId="25" fillId="0" borderId="15" xfId="0" applyFont="1" applyBorder="1" applyAlignment="1">
      <alignment wrapText="1"/>
    </xf>
    <xf numFmtId="0" fontId="25" fillId="0" borderId="1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9"/>
  <sheetViews>
    <sheetView tabSelected="1" view="pageLayout" workbookViewId="0" topLeftCell="A1">
      <selection activeCell="K9" sqref="K9"/>
    </sheetView>
  </sheetViews>
  <sheetFormatPr defaultColWidth="9.140625" defaultRowHeight="12.75"/>
  <cols>
    <col min="1" max="1" width="5.00390625" style="0" customWidth="1"/>
    <col min="2" max="2" width="18.00390625" style="0" customWidth="1"/>
    <col min="3" max="3" width="1.57421875" style="0" customWidth="1"/>
    <col min="4" max="4" width="15.421875" style="0" customWidth="1"/>
    <col min="5" max="5" width="1.421875" style="0" customWidth="1"/>
    <col min="6" max="6" width="18.140625" style="0" customWidth="1"/>
    <col min="7" max="7" width="1.7109375" style="0" customWidth="1"/>
    <col min="8" max="8" width="23.140625" style="0" customWidth="1"/>
  </cols>
  <sheetData>
    <row r="1" spans="1:8" ht="18.75">
      <c r="A1" s="68" t="s">
        <v>747</v>
      </c>
      <c r="B1" s="68"/>
      <c r="C1" s="68"/>
      <c r="D1" s="68"/>
      <c r="E1" s="68"/>
      <c r="F1" s="68"/>
      <c r="G1" s="68"/>
      <c r="H1" s="68"/>
    </row>
    <row r="3" spans="1:2" s="65" customFormat="1" ht="15.75">
      <c r="A3" s="65" t="s">
        <v>748</v>
      </c>
      <c r="B3" s="65" t="s">
        <v>749</v>
      </c>
    </row>
    <row r="4" s="65" customFormat="1" ht="15.75">
      <c r="B4" s="65" t="s">
        <v>750</v>
      </c>
    </row>
    <row r="5" s="65" customFormat="1" ht="15.75">
      <c r="B5" s="65" t="s">
        <v>751</v>
      </c>
    </row>
    <row r="6" s="65" customFormat="1" ht="15.75">
      <c r="B6" s="65" t="s">
        <v>752</v>
      </c>
    </row>
    <row r="7" s="65" customFormat="1" ht="15.75">
      <c r="B7" s="65" t="s">
        <v>753</v>
      </c>
    </row>
    <row r="8" s="65" customFormat="1" ht="15.75"/>
    <row r="9" s="65" customFormat="1" ht="15.75"/>
    <row r="10" spans="1:2" s="65" customFormat="1" ht="15.75">
      <c r="A10" s="65" t="s">
        <v>754</v>
      </c>
      <c r="B10" s="65" t="s">
        <v>755</v>
      </c>
    </row>
    <row r="11" s="65" customFormat="1" ht="15.75">
      <c r="B11" s="65" t="s">
        <v>785</v>
      </c>
    </row>
    <row r="12" s="65" customFormat="1" ht="15.75">
      <c r="B12" s="65" t="s">
        <v>786</v>
      </c>
    </row>
    <row r="13" s="65" customFormat="1" ht="15.75">
      <c r="B13" s="65" t="s">
        <v>787</v>
      </c>
    </row>
    <row r="14" s="65" customFormat="1" ht="15.75">
      <c r="B14" s="65" t="s">
        <v>756</v>
      </c>
    </row>
    <row r="15" s="65" customFormat="1" ht="15.75">
      <c r="B15" s="65" t="s">
        <v>788</v>
      </c>
    </row>
    <row r="16" s="65" customFormat="1" ht="15.75">
      <c r="B16" s="65" t="s">
        <v>789</v>
      </c>
    </row>
    <row r="17" s="65" customFormat="1" ht="15.75"/>
    <row r="18" spans="2:8" s="65" customFormat="1" ht="15.75">
      <c r="B18" s="69" t="s">
        <v>564</v>
      </c>
      <c r="C18" s="70"/>
      <c r="D18" s="70"/>
      <c r="E18" s="70"/>
      <c r="F18" s="70"/>
      <c r="G18" s="70"/>
      <c r="H18" s="71"/>
    </row>
    <row r="19" spans="2:8" s="65" customFormat="1" ht="31.5">
      <c r="B19" s="66" t="s">
        <v>790</v>
      </c>
      <c r="C19" s="67"/>
      <c r="D19" s="66" t="s">
        <v>791</v>
      </c>
      <c r="E19" s="67"/>
      <c r="F19" s="67" t="s">
        <v>792</v>
      </c>
      <c r="G19" s="67"/>
      <c r="H19" s="67" t="s">
        <v>793</v>
      </c>
    </row>
    <row r="20" spans="2:8" s="65" customFormat="1" ht="45" customHeight="1">
      <c r="B20" s="85" t="s">
        <v>757</v>
      </c>
      <c r="C20" s="86"/>
      <c r="D20" s="85" t="s">
        <v>576</v>
      </c>
      <c r="E20" s="86"/>
      <c r="F20" s="85" t="s">
        <v>758</v>
      </c>
      <c r="G20" s="86"/>
      <c r="H20" s="86" t="s">
        <v>759</v>
      </c>
    </row>
    <row r="21" spans="2:8" s="65" customFormat="1" ht="29.25">
      <c r="B21" s="85" t="s">
        <v>760</v>
      </c>
      <c r="C21" s="86"/>
      <c r="D21" s="85" t="s">
        <v>598</v>
      </c>
      <c r="E21" s="86"/>
      <c r="F21" s="86" t="s">
        <v>761</v>
      </c>
      <c r="G21" s="86"/>
      <c r="H21" s="85" t="s">
        <v>762</v>
      </c>
    </row>
    <row r="22" spans="2:8" s="65" customFormat="1" ht="29.25">
      <c r="B22" s="85" t="s">
        <v>763</v>
      </c>
      <c r="C22" s="86"/>
      <c r="D22" s="86" t="s">
        <v>569</v>
      </c>
      <c r="E22" s="86"/>
      <c r="F22" s="85" t="s">
        <v>576</v>
      </c>
      <c r="G22" s="86"/>
      <c r="H22" s="85" t="s">
        <v>764</v>
      </c>
    </row>
    <row r="23" spans="2:8" s="65" customFormat="1" ht="43.5">
      <c r="B23" s="85" t="s">
        <v>765</v>
      </c>
      <c r="C23" s="86"/>
      <c r="D23" s="85" t="s">
        <v>566</v>
      </c>
      <c r="E23" s="86"/>
      <c r="F23" s="86" t="s">
        <v>766</v>
      </c>
      <c r="G23" s="86"/>
      <c r="H23" s="85" t="s">
        <v>767</v>
      </c>
    </row>
    <row r="24" spans="2:8" s="65" customFormat="1" ht="29.25">
      <c r="B24" s="85" t="s">
        <v>794</v>
      </c>
      <c r="C24" s="86"/>
      <c r="D24" s="85" t="s">
        <v>586</v>
      </c>
      <c r="E24" s="86"/>
      <c r="F24" s="85" t="s">
        <v>768</v>
      </c>
      <c r="G24" s="86"/>
      <c r="H24" s="85" t="s">
        <v>769</v>
      </c>
    </row>
    <row r="25" spans="2:8" s="65" customFormat="1" ht="43.5">
      <c r="B25" s="86" t="s">
        <v>770</v>
      </c>
      <c r="C25" s="86"/>
      <c r="D25" s="85" t="s">
        <v>573</v>
      </c>
      <c r="E25" s="86"/>
      <c r="F25" s="85" t="s">
        <v>592</v>
      </c>
      <c r="G25" s="86"/>
      <c r="H25" s="85" t="s">
        <v>771</v>
      </c>
    </row>
    <row r="26" spans="2:8" s="65" customFormat="1" ht="29.25">
      <c r="B26" s="85" t="s">
        <v>772</v>
      </c>
      <c r="C26" s="86"/>
      <c r="D26" s="86" t="s">
        <v>590</v>
      </c>
      <c r="E26" s="86"/>
      <c r="F26" s="85" t="s">
        <v>586</v>
      </c>
      <c r="G26" s="86"/>
      <c r="H26" s="85" t="s">
        <v>773</v>
      </c>
    </row>
    <row r="27" spans="2:8" s="65" customFormat="1" ht="29.25">
      <c r="B27" s="86"/>
      <c r="C27" s="86"/>
      <c r="D27" s="85" t="s">
        <v>588</v>
      </c>
      <c r="E27" s="86"/>
      <c r="F27" s="86" t="s">
        <v>774</v>
      </c>
      <c r="G27" s="86"/>
      <c r="H27" s="85" t="s">
        <v>775</v>
      </c>
    </row>
    <row r="28" spans="2:8" s="65" customFormat="1" ht="29.25">
      <c r="B28" s="86"/>
      <c r="C28" s="86"/>
      <c r="D28" s="85" t="s">
        <v>606</v>
      </c>
      <c r="E28" s="86"/>
      <c r="F28" s="86" t="s">
        <v>776</v>
      </c>
      <c r="G28" s="86"/>
      <c r="H28" s="85" t="s">
        <v>777</v>
      </c>
    </row>
    <row r="29" spans="2:8" s="65" customFormat="1" ht="29.25">
      <c r="B29" s="86"/>
      <c r="C29" s="86"/>
      <c r="D29" s="86"/>
      <c r="E29" s="86"/>
      <c r="F29" s="85" t="s">
        <v>778</v>
      </c>
      <c r="G29" s="86"/>
      <c r="H29" s="85" t="s">
        <v>586</v>
      </c>
    </row>
    <row r="30" spans="2:8" s="65" customFormat="1" ht="15.75">
      <c r="B30" s="86"/>
      <c r="C30" s="86"/>
      <c r="D30" s="86"/>
      <c r="E30" s="86"/>
      <c r="F30" s="86" t="s">
        <v>574</v>
      </c>
      <c r="G30" s="86"/>
      <c r="H30" s="86"/>
    </row>
    <row r="31" s="65" customFormat="1" ht="15.75"/>
    <row r="32" s="65" customFormat="1" ht="15.75"/>
    <row r="33" spans="1:2" s="65" customFormat="1" ht="15.75">
      <c r="A33" s="65" t="s">
        <v>779</v>
      </c>
      <c r="B33" s="65" t="s">
        <v>780</v>
      </c>
    </row>
    <row r="34" s="65" customFormat="1" ht="15.75">
      <c r="B34" s="65" t="s">
        <v>795</v>
      </c>
    </row>
    <row r="35" s="65" customFormat="1" ht="15.75">
      <c r="B35" s="65" t="s">
        <v>781</v>
      </c>
    </row>
    <row r="36" s="65" customFormat="1" ht="15.75">
      <c r="B36" s="65" t="s">
        <v>782</v>
      </c>
    </row>
    <row r="37" s="65" customFormat="1" ht="15.75"/>
    <row r="38" s="65" customFormat="1" ht="15.75"/>
    <row r="39" spans="1:2" s="65" customFormat="1" ht="15.75">
      <c r="A39" s="65" t="s">
        <v>783</v>
      </c>
      <c r="B39" s="65" t="s">
        <v>784</v>
      </c>
    </row>
    <row r="40" s="65" customFormat="1" ht="15.75"/>
    <row r="41" s="65" customFormat="1" ht="15.75"/>
  </sheetData>
  <sheetProtection/>
  <mergeCells count="2">
    <mergeCell ref="A1:H1"/>
    <mergeCell ref="B18:H18"/>
  </mergeCells>
  <printOptions/>
  <pageMargins left="0.7" right="0.7" top="0.75" bottom="0.75" header="0.3" footer="0.3"/>
  <pageSetup horizontalDpi="600" verticalDpi="600" orientation="portrait" r:id="rId1"/>
  <headerFooter>
    <oddHeader>&amp;C&amp;"Microsoft Sans Serif,Bold"Environmental Scan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8">
      <selection activeCell="K29" sqref="K29"/>
    </sheetView>
  </sheetViews>
  <sheetFormatPr defaultColWidth="9.140625" defaultRowHeight="12.75"/>
  <cols>
    <col min="1" max="1" width="12.8515625" style="0" customWidth="1"/>
    <col min="2" max="2" width="24.8515625" style="0" customWidth="1"/>
    <col min="3" max="3" width="75.57421875" style="1" customWidth="1"/>
    <col min="4" max="4" width="22.00390625" style="0" customWidth="1"/>
    <col min="5" max="5" width="0.13671875" style="0" hidden="1" customWidth="1"/>
    <col min="6" max="6" width="6.00390625" style="0" hidden="1" customWidth="1"/>
    <col min="7" max="7" width="0.2890625" style="0" hidden="1" customWidth="1"/>
    <col min="8" max="8" width="7.57421875" style="0" customWidth="1"/>
    <col min="9" max="9" width="5.57421875" style="0" customWidth="1"/>
    <col min="10" max="10" width="5.421875" style="0" customWidth="1"/>
    <col min="11" max="11" width="7.140625" style="0" customWidth="1"/>
    <col min="12" max="12" width="5.8515625" style="0" customWidth="1"/>
    <col min="13" max="13" width="6.421875" style="0" customWidth="1"/>
    <col min="14" max="14" width="11.28125" style="0" customWidth="1"/>
  </cols>
  <sheetData>
    <row r="1" spans="1:3" ht="27" customHeight="1">
      <c r="A1" s="78" t="s">
        <v>617</v>
      </c>
      <c r="B1" s="78" t="s">
        <v>617</v>
      </c>
      <c r="C1" s="78" t="s">
        <v>617</v>
      </c>
    </row>
    <row r="2" spans="1:4" ht="18" customHeight="1">
      <c r="A2" s="84" t="s">
        <v>688</v>
      </c>
      <c r="B2" s="84"/>
      <c r="C2" s="84"/>
      <c r="D2" s="84"/>
    </row>
    <row r="3" spans="1:4" ht="24.75" customHeight="1">
      <c r="A3" s="79" t="s">
        <v>618</v>
      </c>
      <c r="B3" s="79" t="s">
        <v>618</v>
      </c>
      <c r="C3" s="79" t="s">
        <v>618</v>
      </c>
      <c r="D3" s="35"/>
    </row>
    <row r="5" spans="1:4" ht="24.75" customHeight="1">
      <c r="A5" s="79" t="s">
        <v>698</v>
      </c>
      <c r="B5" s="79" t="s">
        <v>698</v>
      </c>
      <c r="C5" s="79" t="s">
        <v>698</v>
      </c>
      <c r="D5" s="35"/>
    </row>
    <row r="6" spans="1:4" s="29" customFormat="1" ht="25.5">
      <c r="A6" s="38" t="s">
        <v>580</v>
      </c>
      <c r="B6" s="39">
        <v>41365.76666666667</v>
      </c>
      <c r="C6" s="40" t="s">
        <v>721</v>
      </c>
      <c r="D6" s="54" t="s">
        <v>588</v>
      </c>
    </row>
    <row r="8" spans="1:4" ht="24.75" customHeight="1">
      <c r="A8" s="79" t="s">
        <v>10</v>
      </c>
      <c r="B8" s="79" t="s">
        <v>10</v>
      </c>
      <c r="C8" s="79" t="s">
        <v>10</v>
      </c>
      <c r="D8" s="35"/>
    </row>
    <row r="9" spans="1:4" s="29" customFormat="1" ht="12.75">
      <c r="A9" s="38" t="s">
        <v>580</v>
      </c>
      <c r="B9" s="39">
        <v>41383.85972222222</v>
      </c>
      <c r="C9" s="40" t="s">
        <v>11</v>
      </c>
      <c r="D9" s="41" t="s">
        <v>588</v>
      </c>
    </row>
    <row r="10" spans="1:4" s="29" customFormat="1" ht="25.5">
      <c r="A10" s="38" t="s">
        <v>580</v>
      </c>
      <c r="B10" s="39">
        <v>41382.89027777778</v>
      </c>
      <c r="C10" s="40" t="s">
        <v>12</v>
      </c>
      <c r="D10" s="41" t="s">
        <v>588</v>
      </c>
    </row>
    <row r="11" spans="1:4" s="29" customFormat="1" ht="38.25">
      <c r="A11" s="38" t="s">
        <v>580</v>
      </c>
      <c r="B11" s="39">
        <v>41365.6375</v>
      </c>
      <c r="C11" s="40" t="s">
        <v>40</v>
      </c>
      <c r="D11" s="41" t="s">
        <v>588</v>
      </c>
    </row>
    <row r="12" spans="1:4" s="29" customFormat="1" ht="12.75">
      <c r="A12" s="38" t="s">
        <v>580</v>
      </c>
      <c r="B12" s="39">
        <v>41357.95277777778</v>
      </c>
      <c r="C12" s="40" t="s">
        <v>47</v>
      </c>
      <c r="D12" s="41" t="s">
        <v>588</v>
      </c>
    </row>
    <row r="13" spans="1:4" s="29" customFormat="1" ht="51">
      <c r="A13" s="38" t="s">
        <v>580</v>
      </c>
      <c r="B13" s="39">
        <v>41355.080555555556</v>
      </c>
      <c r="C13" s="40" t="s">
        <v>60</v>
      </c>
      <c r="D13" s="41" t="s">
        <v>588</v>
      </c>
    </row>
    <row r="15" spans="1:4" ht="24.75" customHeight="1">
      <c r="A15" s="79" t="s">
        <v>71</v>
      </c>
      <c r="B15" s="79" t="s">
        <v>71</v>
      </c>
      <c r="C15" s="79" t="s">
        <v>71</v>
      </c>
      <c r="D15" s="35"/>
    </row>
    <row r="16" spans="1:5" s="29" customFormat="1" ht="38.25">
      <c r="A16" s="38" t="s">
        <v>580</v>
      </c>
      <c r="B16" s="39">
        <v>41366.70208333333</v>
      </c>
      <c r="C16" s="40" t="s">
        <v>83</v>
      </c>
      <c r="D16" s="54" t="s">
        <v>611</v>
      </c>
      <c r="E16" s="41" t="s">
        <v>580</v>
      </c>
    </row>
    <row r="17" spans="1:4" s="29" customFormat="1" ht="17.25" customHeight="1">
      <c r="A17" s="38" t="s">
        <v>580</v>
      </c>
      <c r="B17" s="39">
        <v>41357.95277777778</v>
      </c>
      <c r="C17" s="40" t="s">
        <v>101</v>
      </c>
      <c r="D17" s="41" t="s">
        <v>588</v>
      </c>
    </row>
    <row r="18" spans="1:4" s="29" customFormat="1" ht="12.75">
      <c r="A18" s="38" t="s">
        <v>580</v>
      </c>
      <c r="B18" s="39">
        <v>41355.58541666667</v>
      </c>
      <c r="C18" s="40" t="s">
        <v>107</v>
      </c>
      <c r="D18" s="41" t="s">
        <v>588</v>
      </c>
    </row>
    <row r="19" spans="1:4" s="29" customFormat="1" ht="25.5">
      <c r="A19" s="38" t="s">
        <v>580</v>
      </c>
      <c r="B19" s="39">
        <v>41354.91736111111</v>
      </c>
      <c r="C19" s="40" t="s">
        <v>116</v>
      </c>
      <c r="D19" s="41" t="s">
        <v>588</v>
      </c>
    </row>
    <row r="21" spans="1:4" ht="24.75" customHeight="1">
      <c r="A21" s="79" t="s">
        <v>121</v>
      </c>
      <c r="B21" s="79" t="s">
        <v>121</v>
      </c>
      <c r="C21" s="79" t="s">
        <v>121</v>
      </c>
      <c r="D21" s="35"/>
    </row>
    <row r="23" spans="1:4" ht="24.75" customHeight="1">
      <c r="A23" s="79" t="s">
        <v>172</v>
      </c>
      <c r="B23" s="79" t="s">
        <v>172</v>
      </c>
      <c r="C23" s="79" t="s">
        <v>172</v>
      </c>
      <c r="D23" s="35"/>
    </row>
    <row r="24" spans="1:4" s="29" customFormat="1" ht="15" customHeight="1">
      <c r="A24" s="38" t="s">
        <v>580</v>
      </c>
      <c r="B24" s="39">
        <v>41380.61041666667</v>
      </c>
      <c r="C24" s="40" t="s">
        <v>176</v>
      </c>
      <c r="D24" s="54" t="s">
        <v>588</v>
      </c>
    </row>
    <row r="25" spans="1:4" s="29" customFormat="1" ht="12.75">
      <c r="A25" s="38" t="s">
        <v>580</v>
      </c>
      <c r="B25" s="39">
        <v>41355.58541666667</v>
      </c>
      <c r="C25" s="40" t="s">
        <v>209</v>
      </c>
      <c r="D25" s="41" t="s">
        <v>588</v>
      </c>
    </row>
    <row r="27" spans="1:5" ht="24.75" customHeight="1">
      <c r="A27" s="79" t="s">
        <v>228</v>
      </c>
      <c r="B27" s="79" t="s">
        <v>228</v>
      </c>
      <c r="C27" s="79" t="s">
        <v>228</v>
      </c>
      <c r="D27" s="35"/>
      <c r="E27" s="35"/>
    </row>
    <row r="29" spans="1:4" ht="24.75" customHeight="1">
      <c r="A29" s="75" t="s">
        <v>279</v>
      </c>
      <c r="B29" s="75" t="s">
        <v>279</v>
      </c>
      <c r="C29" s="75" t="s">
        <v>279</v>
      </c>
      <c r="D29" s="75" t="s">
        <v>279</v>
      </c>
    </row>
    <row r="31" spans="1:4" ht="24.75" customHeight="1">
      <c r="A31" s="75" t="s">
        <v>312</v>
      </c>
      <c r="B31" s="75" t="s">
        <v>312</v>
      </c>
      <c r="C31" s="75" t="s">
        <v>312</v>
      </c>
      <c r="D31" s="75" t="s">
        <v>312</v>
      </c>
    </row>
    <row r="33" spans="1:4" ht="24.75" customHeight="1">
      <c r="A33" s="75" t="s">
        <v>334</v>
      </c>
      <c r="B33" s="75" t="s">
        <v>334</v>
      </c>
      <c r="C33" s="75" t="s">
        <v>334</v>
      </c>
      <c r="D33" s="75" t="s">
        <v>334</v>
      </c>
    </row>
    <row r="35" spans="1:4" ht="24.75" customHeight="1">
      <c r="A35" s="75" t="s">
        <v>359</v>
      </c>
      <c r="B35" s="75" t="s">
        <v>359</v>
      </c>
      <c r="C35" s="75" t="s">
        <v>359</v>
      </c>
      <c r="D35" s="75" t="s">
        <v>359</v>
      </c>
    </row>
    <row r="37" spans="1:4" ht="24.75" customHeight="1">
      <c r="A37" s="79" t="s">
        <v>398</v>
      </c>
      <c r="B37" s="79" t="s">
        <v>398</v>
      </c>
      <c r="C37" s="79" t="s">
        <v>398</v>
      </c>
      <c r="D37" s="35"/>
    </row>
    <row r="39" spans="1:4" ht="19.5" customHeight="1">
      <c r="A39" s="81" t="s">
        <v>682</v>
      </c>
      <c r="B39" s="81"/>
      <c r="C39" s="81"/>
      <c r="D39" s="81"/>
    </row>
    <row r="41" spans="1:7" ht="24.75" customHeight="1">
      <c r="A41" s="77" t="s">
        <v>454</v>
      </c>
      <c r="B41" s="77"/>
      <c r="C41" s="77"/>
      <c r="D41" s="77"/>
      <c r="E41" s="77"/>
      <c r="F41" s="77"/>
      <c r="G41" s="77"/>
    </row>
    <row r="43" spans="1:4" ht="24.75" customHeight="1">
      <c r="A43" s="79" t="s">
        <v>472</v>
      </c>
      <c r="B43" s="79" t="s">
        <v>472</v>
      </c>
      <c r="C43" s="79" t="s">
        <v>472</v>
      </c>
      <c r="D43" s="35"/>
    </row>
    <row r="45" spans="1:4" ht="24.75" customHeight="1">
      <c r="A45" s="79" t="s">
        <v>509</v>
      </c>
      <c r="B45" s="79" t="s">
        <v>509</v>
      </c>
      <c r="C45" s="79" t="s">
        <v>509</v>
      </c>
      <c r="D45" s="35"/>
    </row>
    <row r="47" spans="1:4" ht="24.75" customHeight="1">
      <c r="A47" s="79" t="s">
        <v>532</v>
      </c>
      <c r="B47" s="79" t="s">
        <v>532</v>
      </c>
      <c r="C47" s="79" t="s">
        <v>532</v>
      </c>
      <c r="D47" s="35"/>
    </row>
  </sheetData>
  <sheetProtection/>
  <mergeCells count="19">
    <mergeCell ref="A1:C1"/>
    <mergeCell ref="A3:C3"/>
    <mergeCell ref="A2:D2"/>
    <mergeCell ref="A21:C21"/>
    <mergeCell ref="A15:C15"/>
    <mergeCell ref="A8:C8"/>
    <mergeCell ref="A5:C5"/>
    <mergeCell ref="A27:C27"/>
    <mergeCell ref="A23:C23"/>
    <mergeCell ref="A39:D39"/>
    <mergeCell ref="A37:C37"/>
    <mergeCell ref="A35:D35"/>
    <mergeCell ref="A33:D33"/>
    <mergeCell ref="A47:C47"/>
    <mergeCell ref="A45:C45"/>
    <mergeCell ref="A41:G41"/>
    <mergeCell ref="A43:C43"/>
    <mergeCell ref="A31:D31"/>
    <mergeCell ref="A29:D29"/>
  </mergeCells>
  <printOptions/>
  <pageMargins left="0" right="0" top="1" bottom="1" header="0.5" footer="0.5"/>
  <pageSetup horizontalDpi="600" verticalDpi="600" orientation="landscape" r:id="rId1"/>
  <headerFooter alignWithMargins="0">
    <oddFooter>&amp;LEnvironmental Scan Survey&amp;CBusiness/Industry sorted by theme "Community Engagement"&amp;RPage&amp;P</oddFooter>
  </headerFooter>
</worksheet>
</file>

<file path=xl/worksheets/sheet11.xml><?xml version="1.0" encoding="utf-8"?>
<worksheet xmlns="http://schemas.openxmlformats.org/spreadsheetml/2006/main" xmlns:r="http://schemas.openxmlformats.org/officeDocument/2006/relationships">
  <dimension ref="A1:G42"/>
  <sheetViews>
    <sheetView zoomScalePageLayoutView="0" workbookViewId="0" topLeftCell="A1">
      <selection activeCell="L19" sqref="L19"/>
    </sheetView>
  </sheetViews>
  <sheetFormatPr defaultColWidth="9.140625" defaultRowHeight="12.75"/>
  <cols>
    <col min="1" max="1" width="12.8515625" style="0" customWidth="1"/>
    <col min="2" max="2" width="26.421875" style="0" customWidth="1"/>
    <col min="3" max="3" width="75.57421875" style="1" customWidth="1"/>
    <col min="4" max="4" width="22.00390625" style="0" customWidth="1"/>
    <col min="5" max="6" width="0.13671875" style="0" hidden="1" customWidth="1"/>
    <col min="7" max="7" width="5.28125" style="0" hidden="1" customWidth="1"/>
    <col min="8" max="8" width="7.57421875" style="0" customWidth="1"/>
    <col min="9" max="9" width="5.57421875" style="0" customWidth="1"/>
    <col min="10" max="10" width="5.421875" style="0" customWidth="1"/>
    <col min="11" max="11" width="7.140625" style="0" customWidth="1"/>
    <col min="12" max="12" width="5.8515625" style="0" customWidth="1"/>
    <col min="13" max="13" width="6.421875" style="0" customWidth="1"/>
    <col min="14" max="14" width="11.28125" style="0" customWidth="1"/>
  </cols>
  <sheetData>
    <row r="1" spans="1:3" ht="25.5" customHeight="1">
      <c r="A1" s="78" t="s">
        <v>617</v>
      </c>
      <c r="B1" s="78" t="s">
        <v>617</v>
      </c>
      <c r="C1" s="78" t="s">
        <v>617</v>
      </c>
    </row>
    <row r="2" spans="1:4" ht="21.75" customHeight="1">
      <c r="A2" s="84" t="s">
        <v>689</v>
      </c>
      <c r="B2" s="84"/>
      <c r="C2" s="84"/>
      <c r="D2" s="84"/>
    </row>
    <row r="3" spans="1:4" ht="24.75" customHeight="1">
      <c r="A3" s="79" t="s">
        <v>618</v>
      </c>
      <c r="B3" s="79" t="s">
        <v>618</v>
      </c>
      <c r="C3" s="79" t="s">
        <v>618</v>
      </c>
      <c r="D3" s="35"/>
    </row>
    <row r="4" spans="1:4" s="29" customFormat="1" ht="12.75">
      <c r="A4" s="38" t="s">
        <v>580</v>
      </c>
      <c r="B4" s="39">
        <v>41365.989583333336</v>
      </c>
      <c r="C4" s="40" t="s">
        <v>646</v>
      </c>
      <c r="D4" s="41" t="s">
        <v>584</v>
      </c>
    </row>
    <row r="5" spans="1:4" s="29" customFormat="1" ht="25.5">
      <c r="A5" s="38" t="s">
        <v>580</v>
      </c>
      <c r="B5" s="39">
        <v>41354.873611111114</v>
      </c>
      <c r="C5" s="40" t="s">
        <v>696</v>
      </c>
      <c r="D5" s="41" t="s">
        <v>584</v>
      </c>
    </row>
    <row r="7" spans="1:4" ht="24.75" customHeight="1">
      <c r="A7" s="79" t="s">
        <v>698</v>
      </c>
      <c r="B7" s="79" t="s">
        <v>698</v>
      </c>
      <c r="C7" s="79" t="s">
        <v>698</v>
      </c>
      <c r="D7" s="35"/>
    </row>
    <row r="8" spans="1:4" s="29" customFormat="1" ht="12.75">
      <c r="A8" s="38" t="s">
        <v>580</v>
      </c>
      <c r="B8" s="39">
        <v>41358.615277777775</v>
      </c>
      <c r="C8" s="40" t="s">
        <v>733</v>
      </c>
      <c r="D8" s="49" t="s">
        <v>584</v>
      </c>
    </row>
    <row r="9" spans="1:4" s="29" customFormat="1" ht="12.75">
      <c r="A9" s="38" t="s">
        <v>580</v>
      </c>
      <c r="B9" s="39">
        <v>41357.95277777778</v>
      </c>
      <c r="C9" s="40" t="s">
        <v>734</v>
      </c>
      <c r="D9" s="49" t="s">
        <v>584</v>
      </c>
    </row>
    <row r="11" spans="1:4" ht="24.75" customHeight="1">
      <c r="A11" s="79" t="s">
        <v>10</v>
      </c>
      <c r="B11" s="79" t="s">
        <v>10</v>
      </c>
      <c r="C11" s="79" t="s">
        <v>10</v>
      </c>
      <c r="D11" s="35"/>
    </row>
    <row r="13" spans="1:4" ht="24.75" customHeight="1">
      <c r="A13" s="79" t="s">
        <v>71</v>
      </c>
      <c r="B13" s="79" t="s">
        <v>71</v>
      </c>
      <c r="C13" s="79" t="s">
        <v>71</v>
      </c>
      <c r="D13" s="35"/>
    </row>
    <row r="15" spans="1:4" ht="24.75" customHeight="1">
      <c r="A15" s="79" t="s">
        <v>121</v>
      </c>
      <c r="B15" s="79" t="s">
        <v>121</v>
      </c>
      <c r="C15" s="79" t="s">
        <v>121</v>
      </c>
      <c r="D15" s="35"/>
    </row>
    <row r="16" spans="1:4" s="59" customFormat="1" ht="12.75">
      <c r="A16" s="55" t="s">
        <v>580</v>
      </c>
      <c r="B16" s="56">
        <v>41380.881944444445</v>
      </c>
      <c r="C16" s="57" t="s">
        <v>124</v>
      </c>
      <c r="D16" s="58" t="s">
        <v>584</v>
      </c>
    </row>
    <row r="17" spans="1:4" s="64" customFormat="1" ht="16.5" customHeight="1">
      <c r="A17" s="60" t="s">
        <v>580</v>
      </c>
      <c r="B17" s="61">
        <v>41357.95277777778</v>
      </c>
      <c r="C17" s="62" t="s">
        <v>150</v>
      </c>
      <c r="D17" s="63" t="s">
        <v>584</v>
      </c>
    </row>
    <row r="19" spans="1:4" ht="24.75" customHeight="1">
      <c r="A19" s="79" t="s">
        <v>172</v>
      </c>
      <c r="B19" s="79" t="s">
        <v>172</v>
      </c>
      <c r="C19" s="79" t="s">
        <v>172</v>
      </c>
      <c r="D19" s="35"/>
    </row>
    <row r="21" spans="1:5" ht="24.75" customHeight="1">
      <c r="A21" s="79" t="s">
        <v>228</v>
      </c>
      <c r="B21" s="79" t="s">
        <v>228</v>
      </c>
      <c r="C21" s="79" t="s">
        <v>228</v>
      </c>
      <c r="D21" s="35"/>
      <c r="E21" s="35"/>
    </row>
    <row r="22" spans="1:4" s="29" customFormat="1" ht="25.5">
      <c r="A22" s="38" t="s">
        <v>580</v>
      </c>
      <c r="B22" s="39">
        <v>41380.881944444445</v>
      </c>
      <c r="C22" s="40" t="s">
        <v>232</v>
      </c>
      <c r="D22" s="41" t="s">
        <v>584</v>
      </c>
    </row>
    <row r="24" spans="1:4" ht="24.75" customHeight="1">
      <c r="A24" s="75" t="s">
        <v>279</v>
      </c>
      <c r="B24" s="75" t="s">
        <v>279</v>
      </c>
      <c r="C24" s="75" t="s">
        <v>279</v>
      </c>
      <c r="D24" s="75" t="s">
        <v>279</v>
      </c>
    </row>
    <row r="26" spans="1:4" ht="24.75" customHeight="1">
      <c r="A26" s="75" t="s">
        <v>312</v>
      </c>
      <c r="B26" s="75" t="s">
        <v>312</v>
      </c>
      <c r="C26" s="75" t="s">
        <v>312</v>
      </c>
      <c r="D26" s="75" t="s">
        <v>312</v>
      </c>
    </row>
    <row r="28" spans="1:4" ht="24.75" customHeight="1">
      <c r="A28" s="75" t="s">
        <v>334</v>
      </c>
      <c r="B28" s="75" t="s">
        <v>334</v>
      </c>
      <c r="C28" s="75" t="s">
        <v>334</v>
      </c>
      <c r="D28" s="75" t="s">
        <v>334</v>
      </c>
    </row>
    <row r="30" spans="1:4" ht="24.75" customHeight="1">
      <c r="A30" s="75" t="s">
        <v>359</v>
      </c>
      <c r="B30" s="75" t="s">
        <v>359</v>
      </c>
      <c r="C30" s="75" t="s">
        <v>359</v>
      </c>
      <c r="D30" s="75" t="s">
        <v>359</v>
      </c>
    </row>
    <row r="32" spans="1:4" ht="24.75" customHeight="1">
      <c r="A32" s="79" t="s">
        <v>398</v>
      </c>
      <c r="B32" s="79" t="s">
        <v>398</v>
      </c>
      <c r="C32" s="79" t="s">
        <v>398</v>
      </c>
      <c r="D32" s="35"/>
    </row>
    <row r="34" spans="1:4" ht="19.5" customHeight="1">
      <c r="A34" s="81" t="s">
        <v>682</v>
      </c>
      <c r="B34" s="81"/>
      <c r="C34" s="81"/>
      <c r="D34" s="81"/>
    </row>
    <row r="36" spans="1:7" ht="24.75" customHeight="1">
      <c r="A36" s="77" t="s">
        <v>454</v>
      </c>
      <c r="B36" s="77"/>
      <c r="C36" s="77"/>
      <c r="D36" s="77"/>
      <c r="E36" s="77"/>
      <c r="F36" s="77"/>
      <c r="G36" s="77"/>
    </row>
    <row r="38" spans="1:4" ht="24.75" customHeight="1">
      <c r="A38" s="79" t="s">
        <v>472</v>
      </c>
      <c r="B38" s="79" t="s">
        <v>472</v>
      </c>
      <c r="C38" s="79" t="s">
        <v>472</v>
      </c>
      <c r="D38" s="35"/>
    </row>
    <row r="40" spans="1:4" ht="24.75" customHeight="1">
      <c r="A40" s="79" t="s">
        <v>509</v>
      </c>
      <c r="B40" s="79" t="s">
        <v>509</v>
      </c>
      <c r="C40" s="79" t="s">
        <v>509</v>
      </c>
      <c r="D40" s="35"/>
    </row>
    <row r="42" spans="1:4" ht="24.75" customHeight="1">
      <c r="A42" s="79" t="s">
        <v>532</v>
      </c>
      <c r="B42" s="79" t="s">
        <v>532</v>
      </c>
      <c r="C42" s="79" t="s">
        <v>532</v>
      </c>
      <c r="D42" s="35"/>
    </row>
  </sheetData>
  <sheetProtection/>
  <mergeCells count="19">
    <mergeCell ref="A1:C1"/>
    <mergeCell ref="A3:C3"/>
    <mergeCell ref="A2:D2"/>
    <mergeCell ref="A15:C15"/>
    <mergeCell ref="A13:C13"/>
    <mergeCell ref="A11:C11"/>
    <mergeCell ref="A7:C7"/>
    <mergeCell ref="A21:C21"/>
    <mergeCell ref="A19:C19"/>
    <mergeCell ref="A34:D34"/>
    <mergeCell ref="A32:C32"/>
    <mergeCell ref="A30:D30"/>
    <mergeCell ref="A28:D28"/>
    <mergeCell ref="A42:C42"/>
    <mergeCell ref="A40:C40"/>
    <mergeCell ref="A36:G36"/>
    <mergeCell ref="A38:C38"/>
    <mergeCell ref="A26:D26"/>
    <mergeCell ref="A24:D24"/>
  </mergeCells>
  <printOptions/>
  <pageMargins left="0" right="0" top="1" bottom="1" header="0.5" footer="0.5"/>
  <pageSetup horizontalDpi="600" verticalDpi="600" orientation="landscape" r:id="rId1"/>
  <headerFooter alignWithMargins="0">
    <oddFooter>&amp;LEnvironmental Scan Survey&amp;CBusiness/Industry sorted by theme "High School Connections" &amp;RPage&amp;P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972"/>
  <sheetViews>
    <sheetView zoomScale="115" zoomScaleNormal="115" zoomScalePageLayoutView="0" workbookViewId="0" topLeftCell="A1">
      <selection activeCell="C14" sqref="C14"/>
    </sheetView>
  </sheetViews>
  <sheetFormatPr defaultColWidth="9.140625" defaultRowHeight="12.75"/>
  <cols>
    <col min="1" max="1" width="12.8515625" style="0" customWidth="1"/>
    <col min="2" max="2" width="26.421875" style="0" customWidth="1"/>
    <col min="3" max="3" width="75.57421875" style="1" customWidth="1"/>
    <col min="4" max="4" width="25.00390625" style="0" customWidth="1"/>
    <col min="5" max="5" width="6.421875" style="0" customWidth="1"/>
    <col min="6" max="6" width="6.00390625" style="0" customWidth="1"/>
    <col min="7" max="7" width="5.28125" style="0" customWidth="1"/>
    <col min="8" max="8" width="7.57421875" style="0" customWidth="1"/>
    <col min="9" max="9" width="5.57421875" style="0" customWidth="1"/>
    <col min="10" max="10" width="5.421875" style="0" customWidth="1"/>
    <col min="11" max="11" width="7.140625" style="0" customWidth="1"/>
    <col min="12" max="12" width="5.8515625" style="0" customWidth="1"/>
    <col min="13" max="13" width="6.421875" style="0" customWidth="1"/>
    <col min="14" max="14" width="11.28125" style="0" customWidth="1"/>
  </cols>
  <sheetData>
    <row r="1" spans="1:3" ht="34.5" customHeight="1">
      <c r="A1" s="78" t="s">
        <v>617</v>
      </c>
      <c r="B1" s="78" t="s">
        <v>617</v>
      </c>
      <c r="C1" s="78" t="s">
        <v>617</v>
      </c>
    </row>
    <row r="2" spans="1:4" ht="24.75" customHeight="1">
      <c r="A2" s="79" t="s">
        <v>618</v>
      </c>
      <c r="B2" s="79" t="s">
        <v>618</v>
      </c>
      <c r="C2" s="79" t="s">
        <v>618</v>
      </c>
      <c r="D2" s="35"/>
    </row>
    <row r="3" spans="1:3" ht="30" customHeight="1">
      <c r="A3" s="74" t="s">
        <v>619</v>
      </c>
      <c r="B3" s="74" t="s">
        <v>619</v>
      </c>
      <c r="C3" s="2" t="s">
        <v>620</v>
      </c>
    </row>
    <row r="4" spans="1:3" ht="12.75">
      <c r="A4" s="72"/>
      <c r="B4" s="72"/>
      <c r="C4" s="18">
        <v>61</v>
      </c>
    </row>
    <row r="5" spans="1:3" ht="12.75">
      <c r="A5" s="76" t="s">
        <v>621</v>
      </c>
      <c r="B5" s="76">
        <v>61</v>
      </c>
      <c r="C5" s="19">
        <v>61</v>
      </c>
    </row>
    <row r="6" spans="1:3" ht="12.75">
      <c r="A6" s="73" t="s">
        <v>622</v>
      </c>
      <c r="B6" s="73">
        <v>4</v>
      </c>
      <c r="C6" s="20">
        <v>4</v>
      </c>
    </row>
    <row r="7" spans="1:3" ht="12.75">
      <c r="A7" s="16"/>
      <c r="B7" s="16"/>
      <c r="C7" s="20"/>
    </row>
    <row r="8" spans="1:3" s="29" customFormat="1" ht="12.75">
      <c r="A8" s="27"/>
      <c r="B8" s="30" t="s">
        <v>564</v>
      </c>
      <c r="C8" s="28"/>
    </row>
    <row r="9" spans="1:3" s="29" customFormat="1" ht="12.75">
      <c r="A9" s="27"/>
      <c r="B9" s="31" t="s">
        <v>569</v>
      </c>
      <c r="C9" s="44">
        <f>COUNTIF(D22:D82,"Access")</f>
        <v>7</v>
      </c>
    </row>
    <row r="10" spans="1:3" s="29" customFormat="1" ht="12.75">
      <c r="A10" s="27"/>
      <c r="B10" s="25" t="s">
        <v>565</v>
      </c>
      <c r="C10" s="44">
        <f>COUNTIF(D22:D82,"Workforce Development")</f>
        <v>4</v>
      </c>
    </row>
    <row r="11" spans="1:3" s="29" customFormat="1" ht="12.75">
      <c r="A11" s="27"/>
      <c r="B11" s="25" t="s">
        <v>566</v>
      </c>
      <c r="C11" s="44">
        <f>COUNTIF(D22:D82,"Program alignment to industry")</f>
        <v>14</v>
      </c>
    </row>
    <row r="12" spans="1:3" s="29" customFormat="1" ht="12.75">
      <c r="A12" s="27"/>
      <c r="B12" s="25" t="s">
        <v>583</v>
      </c>
      <c r="C12" s="44">
        <f>COUNTIF(D23:D82,"Program completion")</f>
        <v>0</v>
      </c>
    </row>
    <row r="13" spans="1:3" s="29" customFormat="1" ht="12.75">
      <c r="A13" s="27"/>
      <c r="B13" s="31" t="s">
        <v>576</v>
      </c>
      <c r="C13" s="44">
        <f>COUNTIF(D24:D83,"Program growth - CTE")</f>
        <v>4</v>
      </c>
    </row>
    <row r="14" spans="1:3" s="29" customFormat="1" ht="12.75">
      <c r="A14" s="27"/>
      <c r="B14" s="31" t="s">
        <v>573</v>
      </c>
      <c r="C14" s="44">
        <f>COUNTIF(D25:D84,"Programs - Health Professions")</f>
        <v>2</v>
      </c>
    </row>
    <row r="15" spans="1:3" s="29" customFormat="1" ht="12.75">
      <c r="A15" s="27"/>
      <c r="B15" s="31" t="s">
        <v>582</v>
      </c>
      <c r="C15" s="44">
        <f>COUNTIF(D26:D85,"Programs - Theater")</f>
        <v>1</v>
      </c>
    </row>
    <row r="16" spans="1:3" s="29" customFormat="1" ht="12.75">
      <c r="A16" s="27"/>
      <c r="B16" s="31" t="s">
        <v>581</v>
      </c>
      <c r="C16" s="44">
        <f>COUNTIF(D27:D86,"High School Connection")</f>
        <v>3</v>
      </c>
    </row>
    <row r="17" spans="1:3" s="29" customFormat="1" ht="12.75">
      <c r="A17" s="27"/>
      <c r="B17" s="31" t="s">
        <v>579</v>
      </c>
      <c r="C17" s="44">
        <f>COUNTIF(D22:D82,"Building/Classrooms upgrades")</f>
        <v>3</v>
      </c>
    </row>
    <row r="18" spans="1:3" s="29" customFormat="1" ht="12.75">
      <c r="A18" s="27"/>
      <c r="B18" s="31" t="s">
        <v>572</v>
      </c>
      <c r="C18" s="44">
        <f>COUNTIF(D22:D82,"Internships")</f>
        <v>1</v>
      </c>
    </row>
    <row r="19" spans="1:3" s="29" customFormat="1" ht="12.75">
      <c r="A19" s="27"/>
      <c r="B19" s="31" t="s">
        <v>574</v>
      </c>
      <c r="C19" s="44">
        <f>COUNTIF(D30:D101,"Technology")</f>
        <v>1</v>
      </c>
    </row>
    <row r="21" spans="1:4" ht="30" customHeight="1">
      <c r="A21" s="6" t="s">
        <v>609</v>
      </c>
      <c r="B21" s="6" t="s">
        <v>624</v>
      </c>
      <c r="C21" s="6" t="s">
        <v>625</v>
      </c>
      <c r="D21" s="24" t="s">
        <v>564</v>
      </c>
    </row>
    <row r="22" spans="1:4" ht="12.75">
      <c r="A22" s="7">
        <v>1</v>
      </c>
      <c r="B22" s="8">
        <v>41382.89027777778</v>
      </c>
      <c r="C22" s="1" t="s">
        <v>626</v>
      </c>
      <c r="D22" s="25" t="s">
        <v>565</v>
      </c>
    </row>
    <row r="23" spans="1:4" ht="25.5">
      <c r="A23" s="7">
        <v>2</v>
      </c>
      <c r="B23" s="8">
        <v>41381.86111111111</v>
      </c>
      <c r="C23" s="1" t="s">
        <v>627</v>
      </c>
      <c r="D23" s="25" t="s">
        <v>566</v>
      </c>
    </row>
    <row r="24" spans="1:4" ht="25.5">
      <c r="A24" s="7">
        <v>3</v>
      </c>
      <c r="B24" s="8">
        <v>41380.881944444445</v>
      </c>
      <c r="C24" s="1" t="s">
        <v>628</v>
      </c>
      <c r="D24" s="25" t="s">
        <v>567</v>
      </c>
    </row>
    <row r="25" spans="1:3" ht="12.75">
      <c r="A25" s="7">
        <v>4</v>
      </c>
      <c r="B25" s="8">
        <v>41380.61041666667</v>
      </c>
      <c r="C25" s="1" t="s">
        <v>629</v>
      </c>
    </row>
    <row r="26" spans="1:3" ht="38.25">
      <c r="A26" s="7">
        <v>5</v>
      </c>
      <c r="B26" s="8">
        <v>41379.868055555555</v>
      </c>
      <c r="C26" s="1" t="s">
        <v>630</v>
      </c>
    </row>
    <row r="27" spans="1:4" ht="25.5">
      <c r="A27" s="7">
        <v>6</v>
      </c>
      <c r="B27" s="8">
        <v>41379.07638888889</v>
      </c>
      <c r="C27" s="1" t="s">
        <v>631</v>
      </c>
      <c r="D27" s="25" t="s">
        <v>583</v>
      </c>
    </row>
    <row r="28" spans="1:4" ht="38.25">
      <c r="A28" s="7">
        <v>7</v>
      </c>
      <c r="B28" s="8">
        <v>41377.92638888889</v>
      </c>
      <c r="C28" s="1" t="s">
        <v>632</v>
      </c>
      <c r="D28" s="25" t="s">
        <v>566</v>
      </c>
    </row>
    <row r="29" spans="1:3" ht="25.5">
      <c r="A29" s="7">
        <v>8</v>
      </c>
      <c r="B29" s="8">
        <v>41377.56875</v>
      </c>
      <c r="C29" s="1" t="s">
        <v>633</v>
      </c>
    </row>
    <row r="30" spans="1:4" ht="51">
      <c r="A30" s="7">
        <v>9</v>
      </c>
      <c r="B30" s="8">
        <v>41377.01527777778</v>
      </c>
      <c r="C30" s="1" t="s">
        <v>634</v>
      </c>
      <c r="D30" s="25" t="s">
        <v>568</v>
      </c>
    </row>
    <row r="31" spans="1:3" ht="25.5">
      <c r="A31" s="7">
        <v>10</v>
      </c>
      <c r="B31" s="8">
        <v>41376.96875</v>
      </c>
      <c r="C31" s="1" t="s">
        <v>635</v>
      </c>
    </row>
    <row r="32" spans="1:4" ht="12.75">
      <c r="A32" s="7">
        <v>11</v>
      </c>
      <c r="B32" s="8">
        <v>41376.8125</v>
      </c>
      <c r="C32" s="1" t="s">
        <v>636</v>
      </c>
      <c r="D32" s="25" t="s">
        <v>566</v>
      </c>
    </row>
    <row r="33" spans="1:4" ht="25.5">
      <c r="A33" s="7">
        <v>12</v>
      </c>
      <c r="B33" s="8">
        <v>41376.57847222222</v>
      </c>
      <c r="C33" s="1" t="s">
        <v>637</v>
      </c>
      <c r="D33" s="25" t="s">
        <v>566</v>
      </c>
    </row>
    <row r="34" spans="1:4" ht="25.5">
      <c r="A34" s="7">
        <v>13</v>
      </c>
      <c r="B34" s="8">
        <v>41376.15694444445</v>
      </c>
      <c r="C34" s="1" t="s">
        <v>638</v>
      </c>
      <c r="D34" s="25" t="s">
        <v>582</v>
      </c>
    </row>
    <row r="35" spans="1:4" ht="38.25">
      <c r="A35" s="7">
        <v>14</v>
      </c>
      <c r="B35" s="8">
        <v>41376.118055555555</v>
      </c>
      <c r="C35" s="1" t="s">
        <v>639</v>
      </c>
      <c r="D35" s="25" t="s">
        <v>569</v>
      </c>
    </row>
    <row r="36" spans="1:4" ht="12.75">
      <c r="A36" s="7">
        <v>15</v>
      </c>
      <c r="B36" s="8">
        <v>41374.092361111114</v>
      </c>
      <c r="C36" s="1" t="s">
        <v>640</v>
      </c>
      <c r="D36" s="25" t="s">
        <v>569</v>
      </c>
    </row>
    <row r="37" spans="1:4" ht="38.25">
      <c r="A37" s="7">
        <v>16</v>
      </c>
      <c r="B37" s="8">
        <v>41373.751388888886</v>
      </c>
      <c r="C37" s="1" t="s">
        <v>641</v>
      </c>
      <c r="D37" s="25" t="s">
        <v>570</v>
      </c>
    </row>
    <row r="38" spans="1:3" ht="12.75">
      <c r="A38" s="7">
        <v>17</v>
      </c>
      <c r="B38" s="8">
        <v>41368.504166666666</v>
      </c>
      <c r="C38" s="1" t="s">
        <v>642</v>
      </c>
    </row>
    <row r="39" spans="1:4" ht="25.5">
      <c r="A39" s="7">
        <v>18</v>
      </c>
      <c r="B39" s="8">
        <v>41366.70208333333</v>
      </c>
      <c r="C39" s="1" t="s">
        <v>643</v>
      </c>
      <c r="D39" s="25" t="s">
        <v>569</v>
      </c>
    </row>
    <row r="40" spans="1:4" ht="38.25">
      <c r="A40" s="7">
        <v>19</v>
      </c>
      <c r="B40" s="8">
        <v>41366.64375</v>
      </c>
      <c r="C40" s="1" t="s">
        <v>644</v>
      </c>
      <c r="D40" s="25" t="s">
        <v>569</v>
      </c>
    </row>
    <row r="41" spans="1:4" ht="12.75">
      <c r="A41" s="7">
        <v>20</v>
      </c>
      <c r="B41" s="8">
        <v>41366.27361111111</v>
      </c>
      <c r="C41" s="1" t="s">
        <v>645</v>
      </c>
      <c r="D41" s="25" t="s">
        <v>579</v>
      </c>
    </row>
    <row r="42" spans="1:4" ht="12.75">
      <c r="A42" s="7">
        <v>21</v>
      </c>
      <c r="B42" s="8">
        <v>41365.989583333336</v>
      </c>
      <c r="C42" s="1" t="s">
        <v>646</v>
      </c>
      <c r="D42" s="25" t="s">
        <v>571</v>
      </c>
    </row>
    <row r="43" spans="1:4" ht="38.25">
      <c r="A43" s="7">
        <v>22</v>
      </c>
      <c r="B43" s="8">
        <v>41365.981944444444</v>
      </c>
      <c r="C43" s="1" t="s">
        <v>647</v>
      </c>
      <c r="D43" s="25" t="s">
        <v>572</v>
      </c>
    </row>
    <row r="44" spans="1:4" ht="12.75">
      <c r="A44" s="7">
        <v>23</v>
      </c>
      <c r="B44" s="8">
        <v>41365.97708333333</v>
      </c>
      <c r="C44" s="1" t="s">
        <v>648</v>
      </c>
      <c r="D44" s="25" t="s">
        <v>573</v>
      </c>
    </row>
    <row r="45" spans="1:4" ht="12.75">
      <c r="A45" s="7">
        <v>24</v>
      </c>
      <c r="B45" s="8">
        <v>41365.76666666667</v>
      </c>
      <c r="C45" s="1" t="s">
        <v>649</v>
      </c>
      <c r="D45" s="25" t="s">
        <v>574</v>
      </c>
    </row>
    <row r="46" spans="1:4" ht="25.5">
      <c r="A46" s="7">
        <v>25</v>
      </c>
      <c r="B46" s="8">
        <v>41365.75347222222</v>
      </c>
      <c r="C46" s="1" t="s">
        <v>650</v>
      </c>
      <c r="D46" s="25" t="s">
        <v>569</v>
      </c>
    </row>
    <row r="47" spans="1:4" ht="12.75">
      <c r="A47" s="7">
        <v>26</v>
      </c>
      <c r="B47" s="8">
        <v>41365.71041666667</v>
      </c>
      <c r="C47" s="1" t="s">
        <v>651</v>
      </c>
      <c r="D47" s="25" t="s">
        <v>569</v>
      </c>
    </row>
    <row r="48" spans="1:4" ht="51">
      <c r="A48" s="7">
        <v>27</v>
      </c>
      <c r="B48" s="8">
        <v>41365.69583333333</v>
      </c>
      <c r="C48" s="1" t="s">
        <v>652</v>
      </c>
      <c r="D48" s="25" t="s">
        <v>566</v>
      </c>
    </row>
    <row r="49" spans="1:4" ht="25.5">
      <c r="A49" s="7">
        <v>28</v>
      </c>
      <c r="B49" s="8">
        <v>41365.6875</v>
      </c>
      <c r="C49" s="1" t="s">
        <v>653</v>
      </c>
      <c r="D49" s="25" t="s">
        <v>579</v>
      </c>
    </row>
    <row r="50" spans="1:3" ht="12.75">
      <c r="A50" s="7">
        <v>29</v>
      </c>
      <c r="B50" s="8">
        <v>41365.68263888889</v>
      </c>
      <c r="C50" s="1" t="s">
        <v>654</v>
      </c>
    </row>
    <row r="51" spans="1:4" ht="12.75">
      <c r="A51" s="7">
        <v>30</v>
      </c>
      <c r="B51" s="8">
        <v>41365.646527777775</v>
      </c>
      <c r="C51" s="1" t="s">
        <v>655</v>
      </c>
      <c r="D51" s="25" t="s">
        <v>566</v>
      </c>
    </row>
    <row r="52" spans="1:4" ht="12.75">
      <c r="A52" s="7">
        <v>31</v>
      </c>
      <c r="B52" s="8">
        <v>41365.638194444444</v>
      </c>
      <c r="C52" s="1" t="s">
        <v>656</v>
      </c>
      <c r="D52" s="25" t="s">
        <v>566</v>
      </c>
    </row>
    <row r="53" spans="1:3" ht="38.25">
      <c r="A53" s="7">
        <v>32</v>
      </c>
      <c r="B53" s="8">
        <v>41365.6375</v>
      </c>
      <c r="C53" s="1" t="s">
        <v>657</v>
      </c>
    </row>
    <row r="54" spans="1:4" ht="12.75">
      <c r="A54" s="7">
        <v>33</v>
      </c>
      <c r="B54" s="8">
        <v>41365.57777777778</v>
      </c>
      <c r="C54" s="1" t="s">
        <v>658</v>
      </c>
      <c r="D54" s="25" t="s">
        <v>575</v>
      </c>
    </row>
    <row r="55" spans="1:4" ht="12.75">
      <c r="A55" s="7">
        <v>34</v>
      </c>
      <c r="B55" s="8">
        <v>41359.90555555555</v>
      </c>
      <c r="C55" s="1" t="s">
        <v>659</v>
      </c>
      <c r="D55" s="25" t="s">
        <v>566</v>
      </c>
    </row>
    <row r="56" spans="1:4" ht="25.5">
      <c r="A56" s="7">
        <v>35</v>
      </c>
      <c r="B56" s="8">
        <v>41359.84861111111</v>
      </c>
      <c r="C56" s="1" t="s">
        <v>660</v>
      </c>
      <c r="D56" s="25" t="s">
        <v>565</v>
      </c>
    </row>
    <row r="57" spans="1:3" ht="12.75">
      <c r="A57" s="7">
        <v>36</v>
      </c>
      <c r="B57" s="8">
        <v>41359.13888888889</v>
      </c>
      <c r="C57" s="1" t="s">
        <v>661</v>
      </c>
    </row>
    <row r="58" spans="1:4" ht="38.25">
      <c r="A58" s="7">
        <v>37</v>
      </c>
      <c r="B58" s="8">
        <v>41358.631944444445</v>
      </c>
      <c r="C58" s="1" t="s">
        <v>662</v>
      </c>
      <c r="D58" s="25" t="s">
        <v>568</v>
      </c>
    </row>
    <row r="59" spans="1:4" ht="25.5">
      <c r="A59" s="7">
        <v>38</v>
      </c>
      <c r="B59" s="8">
        <v>41358.615277777775</v>
      </c>
      <c r="C59" s="1" t="s">
        <v>663</v>
      </c>
      <c r="D59" s="25" t="s">
        <v>566</v>
      </c>
    </row>
    <row r="60" spans="1:4" ht="25.5">
      <c r="A60" s="7">
        <v>39</v>
      </c>
      <c r="B60" s="8">
        <v>41357.95277777778</v>
      </c>
      <c r="C60" s="1" t="s">
        <v>664</v>
      </c>
      <c r="D60" s="25" t="s">
        <v>571</v>
      </c>
    </row>
    <row r="61" spans="1:4" ht="12.75">
      <c r="A61" s="7">
        <v>40</v>
      </c>
      <c r="B61" s="8">
        <v>41357.566666666666</v>
      </c>
      <c r="C61" s="1" t="s">
        <v>665</v>
      </c>
      <c r="D61" s="25" t="s">
        <v>576</v>
      </c>
    </row>
    <row r="62" spans="1:4" ht="12.75">
      <c r="A62" s="7">
        <v>41</v>
      </c>
      <c r="B62" s="8">
        <v>41356.84444444445</v>
      </c>
      <c r="C62" s="1" t="s">
        <v>666</v>
      </c>
      <c r="D62" s="25" t="s">
        <v>573</v>
      </c>
    </row>
    <row r="63" spans="1:4" ht="25.5">
      <c r="A63" s="7">
        <v>42</v>
      </c>
      <c r="B63" s="8">
        <v>41355.924305555556</v>
      </c>
      <c r="C63" s="1" t="s">
        <v>667</v>
      </c>
      <c r="D63" s="25" t="s">
        <v>576</v>
      </c>
    </row>
    <row r="64" spans="1:4" ht="12.75">
      <c r="A64" s="7">
        <v>43</v>
      </c>
      <c r="B64" s="8">
        <v>41355.805555555555</v>
      </c>
      <c r="C64" s="1" t="s">
        <v>668</v>
      </c>
      <c r="D64" s="25" t="s">
        <v>566</v>
      </c>
    </row>
    <row r="65" spans="1:3" ht="12.75">
      <c r="A65" s="7">
        <v>44</v>
      </c>
      <c r="B65" s="8">
        <v>41355.74166666667</v>
      </c>
      <c r="C65" s="1" t="s">
        <v>669</v>
      </c>
    </row>
    <row r="66" spans="1:4" ht="38.25">
      <c r="A66" s="7">
        <v>45</v>
      </c>
      <c r="B66" s="8">
        <v>41355.60833333333</v>
      </c>
      <c r="C66" s="1" t="s">
        <v>670</v>
      </c>
      <c r="D66" s="25" t="s">
        <v>576</v>
      </c>
    </row>
    <row r="67" spans="1:3" ht="25.5">
      <c r="A67" s="7">
        <v>46</v>
      </c>
      <c r="B67" s="8">
        <v>41355.586805555555</v>
      </c>
      <c r="C67" s="1" t="s">
        <v>671</v>
      </c>
    </row>
    <row r="68" spans="1:4" ht="38.25">
      <c r="A68" s="7">
        <v>47</v>
      </c>
      <c r="B68" s="8">
        <v>41355.58541666667</v>
      </c>
      <c r="C68" s="1" t="s">
        <v>672</v>
      </c>
      <c r="D68" s="25" t="s">
        <v>566</v>
      </c>
    </row>
    <row r="69" spans="1:4" ht="25.5">
      <c r="A69" s="7">
        <v>48</v>
      </c>
      <c r="B69" s="8">
        <v>41355.57777777778</v>
      </c>
      <c r="C69" s="1" t="s">
        <v>673</v>
      </c>
      <c r="D69" s="25" t="s">
        <v>569</v>
      </c>
    </row>
    <row r="70" spans="1:4" ht="12.75">
      <c r="A70" s="7">
        <v>49</v>
      </c>
      <c r="B70" s="8">
        <v>41355.56805555556</v>
      </c>
      <c r="C70" s="1" t="s">
        <v>674</v>
      </c>
      <c r="D70" s="25" t="s">
        <v>577</v>
      </c>
    </row>
    <row r="71" spans="1:4" ht="25.5">
      <c r="A71" s="7">
        <v>50</v>
      </c>
      <c r="B71" s="8">
        <v>41355.22222222222</v>
      </c>
      <c r="C71" s="1" t="s">
        <v>675</v>
      </c>
      <c r="D71" s="25"/>
    </row>
    <row r="72" spans="1:3" ht="38.25">
      <c r="A72" s="7">
        <v>51</v>
      </c>
      <c r="B72" s="8">
        <v>41355.16180555556</v>
      </c>
      <c r="C72" s="1" t="s">
        <v>676</v>
      </c>
    </row>
    <row r="73" spans="1:3" ht="25.5">
      <c r="A73" s="7">
        <v>52</v>
      </c>
      <c r="B73" s="8">
        <v>41355.080555555556</v>
      </c>
      <c r="C73" s="1" t="s">
        <v>677</v>
      </c>
    </row>
    <row r="74" spans="1:4" ht="25.5">
      <c r="A74" s="7">
        <v>53</v>
      </c>
      <c r="B74" s="8">
        <v>41355.04791666667</v>
      </c>
      <c r="C74" s="1" t="s">
        <v>678</v>
      </c>
      <c r="D74" s="25" t="s">
        <v>566</v>
      </c>
    </row>
    <row r="75" spans="1:4" ht="25.5">
      <c r="A75" s="7">
        <v>54</v>
      </c>
      <c r="B75" s="8">
        <v>41354.97777777778</v>
      </c>
      <c r="C75" s="1" t="s">
        <v>690</v>
      </c>
      <c r="D75" s="25" t="s">
        <v>566</v>
      </c>
    </row>
    <row r="76" spans="1:4" ht="12.75">
      <c r="A76" s="7">
        <v>55</v>
      </c>
      <c r="B76" s="8">
        <v>41354.95347222222</v>
      </c>
      <c r="C76" s="1" t="s">
        <v>691</v>
      </c>
      <c r="D76" s="25" t="s">
        <v>578</v>
      </c>
    </row>
    <row r="77" spans="1:4" ht="12.75">
      <c r="A77" s="7">
        <v>56</v>
      </c>
      <c r="B77" s="8">
        <v>41354.95</v>
      </c>
      <c r="C77" s="1" t="s">
        <v>692</v>
      </c>
      <c r="D77" s="25" t="s">
        <v>565</v>
      </c>
    </row>
    <row r="78" spans="1:4" ht="76.5">
      <c r="A78" s="7">
        <v>57</v>
      </c>
      <c r="B78" s="8">
        <v>41354.91736111111</v>
      </c>
      <c r="C78" s="1" t="s">
        <v>693</v>
      </c>
      <c r="D78" s="25" t="s">
        <v>565</v>
      </c>
    </row>
    <row r="79" spans="1:4" ht="63.75">
      <c r="A79" s="7">
        <v>58</v>
      </c>
      <c r="B79" s="8">
        <v>41354.89722222222</v>
      </c>
      <c r="C79" s="1" t="s">
        <v>694</v>
      </c>
      <c r="D79" s="25" t="s">
        <v>576</v>
      </c>
    </row>
    <row r="80" spans="1:4" ht="25.5">
      <c r="A80" s="7">
        <v>59</v>
      </c>
      <c r="B80" s="8">
        <v>41354.875</v>
      </c>
      <c r="C80" s="1" t="s">
        <v>695</v>
      </c>
      <c r="D80" s="25" t="s">
        <v>579</v>
      </c>
    </row>
    <row r="81" spans="1:4" ht="25.5">
      <c r="A81" s="7">
        <v>60</v>
      </c>
      <c r="B81" s="8">
        <v>41354.873611111114</v>
      </c>
      <c r="C81" s="1" t="s">
        <v>696</v>
      </c>
      <c r="D81" s="25" t="s">
        <v>571</v>
      </c>
    </row>
    <row r="82" spans="1:4" ht="12.75">
      <c r="A82" s="7">
        <v>61</v>
      </c>
      <c r="B82" s="8">
        <v>41354.87222222222</v>
      </c>
      <c r="C82" s="1" t="s">
        <v>697</v>
      </c>
      <c r="D82" s="25" t="s">
        <v>566</v>
      </c>
    </row>
    <row r="84" spans="1:4" ht="24.75" customHeight="1">
      <c r="A84" s="79" t="s">
        <v>698</v>
      </c>
      <c r="B84" s="79" t="s">
        <v>698</v>
      </c>
      <c r="C84" s="79" t="s">
        <v>698</v>
      </c>
      <c r="D84" s="35"/>
    </row>
    <row r="85" spans="1:3" ht="30" customHeight="1">
      <c r="A85" s="74" t="s">
        <v>619</v>
      </c>
      <c r="B85" s="74" t="s">
        <v>619</v>
      </c>
      <c r="C85" s="2" t="s">
        <v>620</v>
      </c>
    </row>
    <row r="86" spans="1:3" ht="12.75">
      <c r="A86" s="72"/>
      <c r="B86" s="72"/>
      <c r="C86" s="18">
        <v>59</v>
      </c>
    </row>
    <row r="87" spans="1:3" ht="12.75">
      <c r="A87" s="76" t="s">
        <v>621</v>
      </c>
      <c r="B87" s="76">
        <v>59</v>
      </c>
      <c r="C87" s="19">
        <v>59</v>
      </c>
    </row>
    <row r="88" spans="1:3" ht="12.75">
      <c r="A88" s="73" t="s">
        <v>622</v>
      </c>
      <c r="B88" s="73">
        <v>6</v>
      </c>
      <c r="C88" s="20">
        <v>6</v>
      </c>
    </row>
    <row r="89" spans="1:3" s="29" customFormat="1" ht="12.75">
      <c r="A89" s="27"/>
      <c r="B89" s="30" t="s">
        <v>564</v>
      </c>
      <c r="C89" s="28"/>
    </row>
    <row r="90" spans="1:3" s="29" customFormat="1" ht="12.75">
      <c r="A90" s="27"/>
      <c r="B90" s="31" t="s">
        <v>569</v>
      </c>
      <c r="C90" s="44">
        <f>COUNTIF(D103:D160,"Access")</f>
        <v>4</v>
      </c>
    </row>
    <row r="91" spans="1:3" s="29" customFormat="1" ht="12.75">
      <c r="A91" s="27"/>
      <c r="B91" s="31" t="s">
        <v>588</v>
      </c>
      <c r="C91" s="44">
        <f>COUNTIF(D103:D163,"Community Engagement")</f>
        <v>1</v>
      </c>
    </row>
    <row r="92" spans="1:3" s="29" customFormat="1" ht="25.5">
      <c r="A92" s="27"/>
      <c r="B92" s="42" t="s">
        <v>589</v>
      </c>
      <c r="C92" s="44">
        <f>COUNTIF(D103:D163,"Continuing Education &amp; Life Enrichment")</f>
        <v>3</v>
      </c>
    </row>
    <row r="93" spans="1:3" s="29" customFormat="1" ht="12.75">
      <c r="A93" s="27"/>
      <c r="B93" s="31" t="s">
        <v>586</v>
      </c>
      <c r="C93" s="44">
        <f>COUNTIF(D103:D163,"Quality &amp; Excellence")</f>
        <v>4</v>
      </c>
    </row>
    <row r="94" spans="1:3" s="29" customFormat="1" ht="12.75">
      <c r="A94" s="27"/>
      <c r="B94" s="25" t="s">
        <v>572</v>
      </c>
      <c r="C94" s="44">
        <f>COUNTIF(D103:D163,"Internships")</f>
        <v>1</v>
      </c>
    </row>
    <row r="95" spans="1:3" s="29" customFormat="1" ht="12.75">
      <c r="A95" s="27"/>
      <c r="B95" s="31" t="s">
        <v>583</v>
      </c>
      <c r="C95" s="44">
        <f>COUNTIF(D103:D163,"Employment Readiness")</f>
        <v>12</v>
      </c>
    </row>
    <row r="96" spans="1:3" s="29" customFormat="1" ht="12.75">
      <c r="A96" s="27"/>
      <c r="B96" s="25" t="s">
        <v>566</v>
      </c>
      <c r="C96" s="44">
        <f>COUNTIF(D103:D163,"Program alignment to industry")</f>
        <v>4</v>
      </c>
    </row>
    <row r="97" spans="1:3" s="29" customFormat="1" ht="12.75">
      <c r="A97" s="27"/>
      <c r="B97" s="31" t="s">
        <v>576</v>
      </c>
      <c r="C97" s="44">
        <f>COUNTIF(D104:D164,"Program growth - CTE")</f>
        <v>5</v>
      </c>
    </row>
    <row r="98" spans="1:3" s="29" customFormat="1" ht="12.75">
      <c r="A98" s="27"/>
      <c r="B98" s="31" t="s">
        <v>573</v>
      </c>
      <c r="C98" s="44">
        <f>COUNTIF(D104:D164,"Programs - Health Professions")</f>
        <v>2</v>
      </c>
    </row>
    <row r="99" spans="1:3" s="29" customFormat="1" ht="12.75">
      <c r="A99" s="27"/>
      <c r="B99" s="31" t="s">
        <v>606</v>
      </c>
      <c r="C99" s="44">
        <f>COUNTIF(D104:D164,"High School connections")</f>
        <v>2</v>
      </c>
    </row>
    <row r="100" spans="1:3" s="29" customFormat="1" ht="12.75">
      <c r="A100" s="27"/>
      <c r="B100" s="31" t="s">
        <v>574</v>
      </c>
      <c r="C100" s="44">
        <f>COUNTIF(D105:D165,"Technology")</f>
        <v>1</v>
      </c>
    </row>
    <row r="102" spans="1:4" ht="23.25" customHeight="1">
      <c r="A102" s="6" t="s">
        <v>612</v>
      </c>
      <c r="B102" s="6" t="s">
        <v>624</v>
      </c>
      <c r="C102" s="6" t="s">
        <v>625</v>
      </c>
      <c r="D102" s="24" t="s">
        <v>564</v>
      </c>
    </row>
    <row r="103" spans="1:4" ht="38.25">
      <c r="A103" s="7">
        <v>1</v>
      </c>
      <c r="B103" s="8">
        <v>41383.85972222222</v>
      </c>
      <c r="C103" s="1" t="s">
        <v>699</v>
      </c>
      <c r="D103" s="26" t="s">
        <v>565</v>
      </c>
    </row>
    <row r="104" spans="1:4" ht="12.75">
      <c r="A104" s="7">
        <v>2</v>
      </c>
      <c r="B104" s="8">
        <v>41382.89027777778</v>
      </c>
      <c r="C104" s="1" t="s">
        <v>700</v>
      </c>
      <c r="D104" s="33"/>
    </row>
    <row r="105" spans="1:4" ht="12.75">
      <c r="A105" s="7">
        <v>3</v>
      </c>
      <c r="B105" s="8">
        <v>41381.86111111111</v>
      </c>
      <c r="C105" s="1" t="s">
        <v>701</v>
      </c>
      <c r="D105" s="26" t="s">
        <v>565</v>
      </c>
    </row>
    <row r="106" spans="1:4" ht="12.75">
      <c r="A106" s="7">
        <v>4</v>
      </c>
      <c r="B106" s="8">
        <v>41380.881944444445</v>
      </c>
      <c r="C106" s="1" t="s">
        <v>702</v>
      </c>
      <c r="D106" s="33"/>
    </row>
    <row r="107" spans="1:4" ht="12.75">
      <c r="A107" s="7">
        <v>5</v>
      </c>
      <c r="B107" s="8">
        <v>41380.61041666667</v>
      </c>
      <c r="C107" s="1" t="s">
        <v>703</v>
      </c>
      <c r="D107" s="32" t="s">
        <v>565</v>
      </c>
    </row>
    <row r="108" spans="1:4" ht="12.75">
      <c r="A108" s="7">
        <v>6</v>
      </c>
      <c r="B108" s="8">
        <v>41379.868055555555</v>
      </c>
      <c r="C108" s="1" t="s">
        <v>704</v>
      </c>
      <c r="D108" s="32" t="s">
        <v>566</v>
      </c>
    </row>
    <row r="109" spans="1:4" ht="12.75">
      <c r="A109" s="7">
        <v>7</v>
      </c>
      <c r="B109" s="8">
        <v>41379.07638888889</v>
      </c>
      <c r="C109" s="1" t="s">
        <v>705</v>
      </c>
      <c r="D109" s="32" t="s">
        <v>566</v>
      </c>
    </row>
    <row r="110" spans="1:4" ht="12.75">
      <c r="A110" s="7">
        <v>8</v>
      </c>
      <c r="B110" s="8">
        <v>41377.92638888889</v>
      </c>
      <c r="C110" s="1" t="s">
        <v>706</v>
      </c>
      <c r="D110" s="32" t="s">
        <v>583</v>
      </c>
    </row>
    <row r="111" spans="1:4" ht="12.75">
      <c r="A111" s="7">
        <v>9</v>
      </c>
      <c r="B111" s="8">
        <v>41377.01527777778</v>
      </c>
      <c r="C111" s="1" t="s">
        <v>707</v>
      </c>
      <c r="D111" s="32" t="s">
        <v>583</v>
      </c>
    </row>
    <row r="112" spans="1:4" ht="12.75">
      <c r="A112" s="7">
        <v>10</v>
      </c>
      <c r="B112" s="8">
        <v>41376.96875</v>
      </c>
      <c r="C112" s="1" t="s">
        <v>708</v>
      </c>
      <c r="D112" s="32" t="s">
        <v>583</v>
      </c>
    </row>
    <row r="113" spans="1:4" ht="12.75">
      <c r="A113" s="7">
        <v>11</v>
      </c>
      <c r="B113" s="8">
        <v>41376.8125</v>
      </c>
      <c r="C113" s="1" t="s">
        <v>709</v>
      </c>
      <c r="D113" s="32" t="s">
        <v>569</v>
      </c>
    </row>
    <row r="114" spans="1:4" ht="12.75">
      <c r="A114" s="7">
        <v>12</v>
      </c>
      <c r="B114" s="8">
        <v>41376.57847222222</v>
      </c>
      <c r="C114" s="1" t="s">
        <v>710</v>
      </c>
      <c r="D114" s="32" t="s">
        <v>572</v>
      </c>
    </row>
    <row r="115" spans="1:4" ht="12.75">
      <c r="A115" s="7">
        <v>13</v>
      </c>
      <c r="B115" s="8">
        <v>41376.15694444445</v>
      </c>
      <c r="C115" s="1" t="s">
        <v>711</v>
      </c>
      <c r="D115" s="33"/>
    </row>
    <row r="116" spans="1:4" ht="12.75">
      <c r="A116" s="7">
        <v>14</v>
      </c>
      <c r="B116" s="8">
        <v>41376.118055555555</v>
      </c>
      <c r="C116" s="1" t="s">
        <v>712</v>
      </c>
      <c r="D116" s="33"/>
    </row>
    <row r="117" spans="1:4" ht="12.75">
      <c r="A117" s="7">
        <v>15</v>
      </c>
      <c r="B117" s="8">
        <v>41373.751388888886</v>
      </c>
      <c r="C117" s="1" t="s">
        <v>713</v>
      </c>
      <c r="D117" s="32" t="s">
        <v>583</v>
      </c>
    </row>
    <row r="118" spans="1:4" ht="12.75">
      <c r="A118" s="7">
        <v>16</v>
      </c>
      <c r="B118" s="8">
        <v>41368.504166666666</v>
      </c>
      <c r="C118" s="1" t="s">
        <v>714</v>
      </c>
      <c r="D118" s="32" t="s">
        <v>565</v>
      </c>
    </row>
    <row r="119" spans="1:4" ht="25.5">
      <c r="A119" s="7">
        <v>17</v>
      </c>
      <c r="B119" s="8">
        <v>41366.70208333333</v>
      </c>
      <c r="C119" s="1" t="s">
        <v>715</v>
      </c>
      <c r="D119" s="32" t="s">
        <v>569</v>
      </c>
    </row>
    <row r="120" spans="1:4" ht="25.5">
      <c r="A120" s="7">
        <v>18</v>
      </c>
      <c r="B120" s="8">
        <v>41366.64375</v>
      </c>
      <c r="C120" s="1" t="s">
        <v>716</v>
      </c>
      <c r="D120" s="32" t="s">
        <v>586</v>
      </c>
    </row>
    <row r="121" spans="1:4" ht="25.5">
      <c r="A121" s="7">
        <v>19</v>
      </c>
      <c r="B121" s="8">
        <v>41366.27361111111</v>
      </c>
      <c r="C121" s="1" t="s">
        <v>717</v>
      </c>
      <c r="D121" s="32" t="s">
        <v>586</v>
      </c>
    </row>
    <row r="122" spans="1:4" ht="25.5">
      <c r="A122" s="7">
        <v>20</v>
      </c>
      <c r="B122" s="8">
        <v>41365.989583333336</v>
      </c>
      <c r="C122" s="1" t="s">
        <v>718</v>
      </c>
      <c r="D122" s="32" t="s">
        <v>587</v>
      </c>
    </row>
    <row r="123" spans="1:4" ht="25.5">
      <c r="A123" s="7">
        <v>21</v>
      </c>
      <c r="B123" s="8">
        <v>41365.981944444444</v>
      </c>
      <c r="C123" s="1" t="s">
        <v>719</v>
      </c>
      <c r="D123" s="32" t="s">
        <v>576</v>
      </c>
    </row>
    <row r="124" spans="1:4" ht="12.75">
      <c r="A124" s="7">
        <v>22</v>
      </c>
      <c r="B124" s="8">
        <v>41365.97708333333</v>
      </c>
      <c r="C124" s="1" t="s">
        <v>720</v>
      </c>
      <c r="D124" s="32" t="s">
        <v>574</v>
      </c>
    </row>
    <row r="125" spans="1:4" ht="12.75">
      <c r="A125" s="7">
        <v>23</v>
      </c>
      <c r="B125" s="8">
        <v>41365.76666666667</v>
      </c>
      <c r="C125" s="1" t="s">
        <v>721</v>
      </c>
      <c r="D125" s="26" t="s">
        <v>588</v>
      </c>
    </row>
    <row r="126" spans="1:4" ht="38.25">
      <c r="A126" s="7">
        <v>24</v>
      </c>
      <c r="B126" s="8">
        <v>41365.75347222222</v>
      </c>
      <c r="C126" s="1" t="s">
        <v>722</v>
      </c>
      <c r="D126" s="32" t="s">
        <v>565</v>
      </c>
    </row>
    <row r="127" spans="1:4" ht="12.75">
      <c r="A127" s="7">
        <v>25</v>
      </c>
      <c r="B127" s="8">
        <v>41365.71041666667</v>
      </c>
      <c r="C127" s="1" t="s">
        <v>723</v>
      </c>
      <c r="D127" s="32" t="s">
        <v>569</v>
      </c>
    </row>
    <row r="128" spans="1:4" ht="57" customHeight="1">
      <c r="A128" s="7">
        <v>26</v>
      </c>
      <c r="B128" s="8">
        <v>41365.69583333333</v>
      </c>
      <c r="C128" s="1" t="s">
        <v>724</v>
      </c>
      <c r="D128" s="32" t="s">
        <v>566</v>
      </c>
    </row>
    <row r="129" spans="1:4" ht="25.5">
      <c r="A129" s="7">
        <v>27</v>
      </c>
      <c r="B129" s="8">
        <v>41365.6875</v>
      </c>
      <c r="C129" s="1" t="s">
        <v>725</v>
      </c>
      <c r="D129" s="33"/>
    </row>
    <row r="130" spans="1:4" ht="21.75" customHeight="1">
      <c r="A130" s="7">
        <v>28</v>
      </c>
      <c r="B130" s="8">
        <v>41365.68263888889</v>
      </c>
      <c r="C130" s="1" t="s">
        <v>654</v>
      </c>
      <c r="D130" s="33"/>
    </row>
    <row r="131" spans="1:4" ht="12.75">
      <c r="A131" s="7">
        <v>29</v>
      </c>
      <c r="B131" s="8">
        <v>41365.638194444444</v>
      </c>
      <c r="C131" s="1" t="s">
        <v>726</v>
      </c>
      <c r="D131" s="32" t="s">
        <v>586</v>
      </c>
    </row>
    <row r="132" spans="1:4" ht="12.75">
      <c r="A132" s="7">
        <v>30</v>
      </c>
      <c r="B132" s="8">
        <v>41365.6375</v>
      </c>
      <c r="C132" s="1" t="s">
        <v>727</v>
      </c>
      <c r="D132" s="34" t="s">
        <v>727</v>
      </c>
    </row>
    <row r="133" spans="1:4" ht="12.75">
      <c r="A133" s="7">
        <v>31</v>
      </c>
      <c r="B133" s="8">
        <v>41365.57777777778</v>
      </c>
      <c r="C133" s="1" t="s">
        <v>728</v>
      </c>
      <c r="D133" s="34" t="s">
        <v>573</v>
      </c>
    </row>
    <row r="134" spans="1:4" ht="12.75">
      <c r="A134" s="7">
        <v>32</v>
      </c>
      <c r="B134" s="8">
        <v>41359.90555555555</v>
      </c>
      <c r="C134" s="1" t="s">
        <v>729</v>
      </c>
      <c r="D134" s="32" t="s">
        <v>576</v>
      </c>
    </row>
    <row r="135" spans="1:4" ht="30.75" customHeight="1">
      <c r="A135" s="7">
        <v>33</v>
      </c>
      <c r="B135" s="8">
        <v>41359.84861111111</v>
      </c>
      <c r="C135" s="1" t="s">
        <v>730</v>
      </c>
      <c r="D135" s="34" t="s">
        <v>573</v>
      </c>
    </row>
    <row r="136" spans="1:4" ht="15.75" customHeight="1">
      <c r="A136" s="7">
        <v>34</v>
      </c>
      <c r="B136" s="8">
        <v>41359.13888888889</v>
      </c>
      <c r="C136" s="1" t="s">
        <v>731</v>
      </c>
      <c r="D136" s="34" t="s">
        <v>576</v>
      </c>
    </row>
    <row r="137" spans="1:4" ht="19.5" customHeight="1">
      <c r="A137" s="7">
        <v>35</v>
      </c>
      <c r="B137" s="8">
        <v>41358.631944444445</v>
      </c>
      <c r="C137" s="1" t="s">
        <v>732</v>
      </c>
      <c r="D137" s="34" t="s">
        <v>583</v>
      </c>
    </row>
    <row r="138" spans="1:4" ht="12.75">
      <c r="A138" s="7">
        <v>36</v>
      </c>
      <c r="B138" s="8">
        <v>41358.615277777775</v>
      </c>
      <c r="C138" s="1" t="s">
        <v>733</v>
      </c>
      <c r="D138" s="34" t="s">
        <v>584</v>
      </c>
    </row>
    <row r="139" spans="1:4" ht="12.75">
      <c r="A139" s="7">
        <v>37</v>
      </c>
      <c r="B139" s="8">
        <v>41357.95277777778</v>
      </c>
      <c r="C139" s="1" t="s">
        <v>734</v>
      </c>
      <c r="D139" s="34" t="s">
        <v>584</v>
      </c>
    </row>
    <row r="140" spans="1:4" ht="12.75">
      <c r="A140" s="7">
        <v>38</v>
      </c>
      <c r="B140" s="8">
        <v>41357.566666666666</v>
      </c>
      <c r="C140" s="1" t="s">
        <v>735</v>
      </c>
      <c r="D140" s="33"/>
    </row>
    <row r="141" spans="1:4" ht="25.5" customHeight="1">
      <c r="A141" s="7">
        <v>39</v>
      </c>
      <c r="B141" s="8">
        <v>41356.84444444445</v>
      </c>
      <c r="C141" s="1" t="s">
        <v>736</v>
      </c>
      <c r="D141" s="26" t="s">
        <v>589</v>
      </c>
    </row>
    <row r="142" spans="1:4" ht="30.75" customHeight="1">
      <c r="A142" s="7">
        <v>40</v>
      </c>
      <c r="B142" s="8">
        <v>41355.924305555556</v>
      </c>
      <c r="C142" s="1" t="s">
        <v>737</v>
      </c>
      <c r="D142" s="32" t="s">
        <v>586</v>
      </c>
    </row>
    <row r="143" spans="1:4" ht="25.5">
      <c r="A143" s="7">
        <v>41</v>
      </c>
      <c r="B143" s="8">
        <v>41355.805555555555</v>
      </c>
      <c r="C143" s="1" t="s">
        <v>738</v>
      </c>
      <c r="D143" s="32" t="s">
        <v>583</v>
      </c>
    </row>
    <row r="144" spans="1:4" ht="12.75">
      <c r="A144" s="7">
        <v>42</v>
      </c>
      <c r="B144" s="8">
        <v>41355.74166666667</v>
      </c>
      <c r="C144" s="1" t="s">
        <v>739</v>
      </c>
      <c r="D144" s="32" t="s">
        <v>583</v>
      </c>
    </row>
    <row r="145" spans="1:4" ht="25.5">
      <c r="A145" s="7">
        <v>43</v>
      </c>
      <c r="B145" s="8">
        <v>41355.60833333333</v>
      </c>
      <c r="C145" s="1" t="s">
        <v>740</v>
      </c>
      <c r="D145" s="33"/>
    </row>
    <row r="146" spans="1:4" ht="12.75">
      <c r="A146" s="7">
        <v>44</v>
      </c>
      <c r="B146" s="8">
        <v>41355.586805555555</v>
      </c>
      <c r="C146" s="1" t="s">
        <v>741</v>
      </c>
      <c r="D146" s="32" t="s">
        <v>583</v>
      </c>
    </row>
    <row r="147" spans="1:4" ht="12.75">
      <c r="A147" s="7">
        <v>45</v>
      </c>
      <c r="B147" s="8">
        <v>41355.58541666667</v>
      </c>
      <c r="C147" s="1" t="s">
        <v>742</v>
      </c>
      <c r="D147" s="32" t="s">
        <v>583</v>
      </c>
    </row>
    <row r="148" spans="1:4" ht="26.25" customHeight="1">
      <c r="A148" s="7">
        <v>46</v>
      </c>
      <c r="B148" s="8">
        <v>41355.57777777778</v>
      </c>
      <c r="C148" s="1" t="s">
        <v>743</v>
      </c>
      <c r="D148" s="26" t="s">
        <v>589</v>
      </c>
    </row>
    <row r="149" spans="1:4" ht="24" customHeight="1">
      <c r="A149" s="7">
        <v>47</v>
      </c>
      <c r="B149" s="8">
        <v>41355.56805555556</v>
      </c>
      <c r="C149" s="1" t="s">
        <v>744</v>
      </c>
      <c r="D149" s="26" t="s">
        <v>589</v>
      </c>
    </row>
    <row r="150" spans="1:4" ht="12.75">
      <c r="A150" s="7">
        <v>48</v>
      </c>
      <c r="B150" s="8">
        <v>41355.22222222222</v>
      </c>
      <c r="C150" s="1" t="s">
        <v>745</v>
      </c>
      <c r="D150" s="32" t="s">
        <v>583</v>
      </c>
    </row>
    <row r="151" spans="1:4" ht="25.5" customHeight="1">
      <c r="A151" s="7">
        <v>49</v>
      </c>
      <c r="B151" s="8">
        <v>41355.080555555556</v>
      </c>
      <c r="C151" s="1" t="s">
        <v>746</v>
      </c>
      <c r="D151" s="32" t="s">
        <v>565</v>
      </c>
    </row>
    <row r="152" spans="1:4" ht="12.75">
      <c r="A152" s="7">
        <v>50</v>
      </c>
      <c r="B152" s="8">
        <v>41355.04791666667</v>
      </c>
      <c r="C152" s="1" t="s">
        <v>0</v>
      </c>
      <c r="D152" s="32" t="s">
        <v>583</v>
      </c>
    </row>
    <row r="153" spans="1:4" ht="39" customHeight="1">
      <c r="A153" s="7">
        <v>51</v>
      </c>
      <c r="B153" s="8">
        <v>41354.97777777778</v>
      </c>
      <c r="C153" s="1" t="s">
        <v>1</v>
      </c>
      <c r="D153" s="32" t="s">
        <v>569</v>
      </c>
    </row>
    <row r="154" spans="1:4" ht="51" customHeight="1">
      <c r="A154" s="7">
        <v>52</v>
      </c>
      <c r="B154" s="8">
        <v>41354.955555555556</v>
      </c>
      <c r="C154" s="1" t="s">
        <v>2</v>
      </c>
      <c r="D154" s="32" t="s">
        <v>576</v>
      </c>
    </row>
    <row r="155" spans="1:4" ht="12.75">
      <c r="A155" s="7">
        <v>53</v>
      </c>
      <c r="B155" s="8">
        <v>41354.95347222222</v>
      </c>
      <c r="C155" s="1" t="s">
        <v>3</v>
      </c>
      <c r="D155" s="33"/>
    </row>
    <row r="156" spans="1:4" ht="12.75" customHeight="1">
      <c r="A156" s="7">
        <v>54</v>
      </c>
      <c r="B156" s="8">
        <v>41354.95</v>
      </c>
      <c r="C156" s="1" t="s">
        <v>4</v>
      </c>
      <c r="D156" s="34" t="s">
        <v>583</v>
      </c>
    </row>
    <row r="157" spans="1:4" ht="37.5" customHeight="1">
      <c r="A157" s="7">
        <v>55</v>
      </c>
      <c r="B157" s="8">
        <v>41354.91736111111</v>
      </c>
      <c r="C157" s="1" t="s">
        <v>5</v>
      </c>
      <c r="D157" s="34" t="s">
        <v>565</v>
      </c>
    </row>
    <row r="158" spans="1:4" ht="69" customHeight="1">
      <c r="A158" s="7">
        <v>56</v>
      </c>
      <c r="B158" s="8">
        <v>41354.89722222222</v>
      </c>
      <c r="C158" s="1" t="s">
        <v>6</v>
      </c>
      <c r="D158" s="32" t="s">
        <v>566</v>
      </c>
    </row>
    <row r="159" spans="1:4" ht="32.25" customHeight="1">
      <c r="A159" s="7">
        <v>57</v>
      </c>
      <c r="B159" s="8">
        <v>41354.875</v>
      </c>
      <c r="C159" s="1" t="s">
        <v>7</v>
      </c>
      <c r="D159" s="32" t="s">
        <v>576</v>
      </c>
    </row>
    <row r="160" spans="1:4" ht="18" customHeight="1">
      <c r="A160" s="7">
        <v>58</v>
      </c>
      <c r="B160" s="8">
        <v>41354.873611111114</v>
      </c>
      <c r="C160" s="1" t="s">
        <v>8</v>
      </c>
      <c r="D160" s="33"/>
    </row>
    <row r="161" spans="1:4" ht="25.5">
      <c r="A161" s="7">
        <v>59</v>
      </c>
      <c r="B161" s="8">
        <v>41354.87222222222</v>
      </c>
      <c r="C161" s="1" t="s">
        <v>9</v>
      </c>
      <c r="D161" s="33"/>
    </row>
    <row r="162" ht="12.75">
      <c r="D162" s="33"/>
    </row>
    <row r="164" spans="1:4" ht="24.75" customHeight="1">
      <c r="A164" s="79" t="s">
        <v>10</v>
      </c>
      <c r="B164" s="79" t="s">
        <v>10</v>
      </c>
      <c r="C164" s="79" t="s">
        <v>10</v>
      </c>
      <c r="D164" s="35"/>
    </row>
    <row r="165" spans="1:3" ht="30" customHeight="1">
      <c r="A165" s="74" t="s">
        <v>619</v>
      </c>
      <c r="B165" s="74" t="s">
        <v>619</v>
      </c>
      <c r="C165" s="2" t="s">
        <v>620</v>
      </c>
    </row>
    <row r="166" spans="1:3" ht="12.75">
      <c r="A166" s="72"/>
      <c r="B166" s="72"/>
      <c r="C166" s="18">
        <v>61</v>
      </c>
    </row>
    <row r="167" spans="1:3" ht="12.75">
      <c r="A167" s="76" t="s">
        <v>621</v>
      </c>
      <c r="B167" s="76">
        <v>61</v>
      </c>
      <c r="C167" s="19">
        <v>61</v>
      </c>
    </row>
    <row r="168" spans="1:3" ht="12.75">
      <c r="A168" s="73" t="s">
        <v>622</v>
      </c>
      <c r="B168" s="73">
        <v>4</v>
      </c>
      <c r="C168" s="20">
        <v>4</v>
      </c>
    </row>
    <row r="169" spans="1:3" s="29" customFormat="1" ht="12.75">
      <c r="A169" s="27"/>
      <c r="B169" s="30" t="s">
        <v>564</v>
      </c>
      <c r="C169" s="28"/>
    </row>
    <row r="170" spans="1:3" s="29" customFormat="1" ht="12.75">
      <c r="A170" s="27"/>
      <c r="B170" s="31" t="s">
        <v>569</v>
      </c>
      <c r="C170" s="44">
        <f>COUNTIF(D181:D242,"Access")</f>
        <v>18</v>
      </c>
    </row>
    <row r="171" spans="1:3" s="29" customFormat="1" ht="12.75">
      <c r="A171" s="27"/>
      <c r="B171" s="31" t="s">
        <v>588</v>
      </c>
      <c r="C171" s="44">
        <f>COUNTIF(D181:D242,"Community Engagement")</f>
        <v>5</v>
      </c>
    </row>
    <row r="172" spans="1:3" s="29" customFormat="1" ht="12.75">
      <c r="A172" s="27"/>
      <c r="B172" s="31" t="s">
        <v>586</v>
      </c>
      <c r="C172" s="44">
        <f>COUNTIF(D181:D242,"Quality &amp; Excellence")</f>
        <v>13</v>
      </c>
    </row>
    <row r="173" spans="1:3" s="29" customFormat="1" ht="12.75">
      <c r="A173" s="27"/>
      <c r="B173" s="31" t="s">
        <v>583</v>
      </c>
      <c r="C173" s="44">
        <f>COUNTIF(D181:D242,"Employment Readiness")</f>
        <v>2</v>
      </c>
    </row>
    <row r="174" spans="1:3" s="29" customFormat="1" ht="12.75">
      <c r="A174" s="27"/>
      <c r="B174" s="25" t="s">
        <v>566</v>
      </c>
      <c r="C174" s="44">
        <f>COUNTIF(D181:D242,"Program alignment to industry")</f>
        <v>1</v>
      </c>
    </row>
    <row r="175" spans="1:3" s="29" customFormat="1" ht="12.75">
      <c r="A175" s="27"/>
      <c r="B175" s="25" t="s">
        <v>582</v>
      </c>
      <c r="C175" s="44">
        <f>COUNTIF(D181:D242,"Programs - Theater")</f>
        <v>1</v>
      </c>
    </row>
    <row r="176" spans="1:3" s="29" customFormat="1" ht="12.75">
      <c r="A176" s="27"/>
      <c r="B176" s="31" t="s">
        <v>576</v>
      </c>
      <c r="C176" s="44">
        <f>COUNTIF(D181:D242,"Program growth - CTE")</f>
        <v>4</v>
      </c>
    </row>
    <row r="177" spans="1:3" s="29" customFormat="1" ht="12.75">
      <c r="A177" s="27"/>
      <c r="B177" s="31" t="s">
        <v>592</v>
      </c>
      <c r="C177" s="44">
        <f>COUNTIF(D185:D246,"Flexible Course Schedule")</f>
        <v>2</v>
      </c>
    </row>
    <row r="178" spans="1:3" s="29" customFormat="1" ht="12.75">
      <c r="A178" s="27"/>
      <c r="B178" s="31" t="s">
        <v>591</v>
      </c>
      <c r="C178" s="44">
        <f>COUNTIF(D184:D245,"Online Courses")</f>
        <v>2</v>
      </c>
    </row>
    <row r="179" spans="1:3" s="29" customFormat="1" ht="12.75">
      <c r="A179" s="27"/>
      <c r="B179" s="31" t="s">
        <v>590</v>
      </c>
      <c r="C179" s="44">
        <f>COUNTIF(D184:D245,"Partnerships")</f>
        <v>2</v>
      </c>
    </row>
    <row r="181" spans="1:4" ht="21" customHeight="1">
      <c r="A181" s="6" t="s">
        <v>612</v>
      </c>
      <c r="B181" s="6" t="s">
        <v>624</v>
      </c>
      <c r="C181" s="6" t="s">
        <v>625</v>
      </c>
      <c r="D181" s="24" t="s">
        <v>564</v>
      </c>
    </row>
    <row r="182" spans="1:4" ht="12.75">
      <c r="A182" s="7">
        <v>1</v>
      </c>
      <c r="B182" s="8">
        <v>41383.85972222222</v>
      </c>
      <c r="C182" s="1" t="s">
        <v>11</v>
      </c>
      <c r="D182" s="25" t="s">
        <v>588</v>
      </c>
    </row>
    <row r="183" spans="1:4" ht="25.5">
      <c r="A183" s="7">
        <v>2</v>
      </c>
      <c r="B183" s="8">
        <v>41382.89027777778</v>
      </c>
      <c r="C183" s="1" t="s">
        <v>12</v>
      </c>
      <c r="D183" s="25" t="s">
        <v>588</v>
      </c>
    </row>
    <row r="184" spans="1:3" ht="25.5">
      <c r="A184" s="7">
        <v>3</v>
      </c>
      <c r="B184" s="8">
        <v>41381.86111111111</v>
      </c>
      <c r="C184" s="1" t="s">
        <v>13</v>
      </c>
    </row>
    <row r="185" spans="1:4" ht="12.75">
      <c r="A185" s="7">
        <v>4</v>
      </c>
      <c r="B185" s="8">
        <v>41380.881944444445</v>
      </c>
      <c r="C185" s="1" t="s">
        <v>14</v>
      </c>
      <c r="D185" s="25" t="s">
        <v>586</v>
      </c>
    </row>
    <row r="186" spans="1:4" ht="12.75">
      <c r="A186" s="7">
        <v>5</v>
      </c>
      <c r="B186" s="8">
        <v>41380.61041666667</v>
      </c>
      <c r="C186" s="1" t="s">
        <v>15</v>
      </c>
      <c r="D186" s="25" t="s">
        <v>590</v>
      </c>
    </row>
    <row r="187" spans="1:3" ht="12.75">
      <c r="A187" s="7">
        <v>6</v>
      </c>
      <c r="B187" s="8">
        <v>41379.868055555555</v>
      </c>
      <c r="C187" s="1" t="s">
        <v>16</v>
      </c>
    </row>
    <row r="188" spans="1:4" ht="12.75">
      <c r="A188" s="7">
        <v>7</v>
      </c>
      <c r="B188" s="8">
        <v>41379.07638888889</v>
      </c>
      <c r="C188" s="1" t="s">
        <v>17</v>
      </c>
      <c r="D188" s="25" t="s">
        <v>591</v>
      </c>
    </row>
    <row r="189" spans="1:3" ht="12.75">
      <c r="A189" s="7">
        <v>8</v>
      </c>
      <c r="B189" s="8">
        <v>41377.92638888889</v>
      </c>
      <c r="C189" s="1" t="s">
        <v>18</v>
      </c>
    </row>
    <row r="190" spans="1:4" ht="18" customHeight="1">
      <c r="A190" s="7">
        <v>9</v>
      </c>
      <c r="B190" s="8">
        <v>41377.01527777778</v>
      </c>
      <c r="C190" s="1" t="s">
        <v>19</v>
      </c>
      <c r="D190" s="25" t="s">
        <v>569</v>
      </c>
    </row>
    <row r="191" spans="1:4" ht="12.75">
      <c r="A191" s="7">
        <v>10</v>
      </c>
      <c r="B191" s="8">
        <v>41376.96875</v>
      </c>
      <c r="C191" s="1" t="s">
        <v>20</v>
      </c>
      <c r="D191" s="25" t="s">
        <v>576</v>
      </c>
    </row>
    <row r="192" spans="1:4" ht="12.75">
      <c r="A192" s="7">
        <v>11</v>
      </c>
      <c r="B192" s="8">
        <v>41376.8125</v>
      </c>
      <c r="C192" s="1" t="s">
        <v>21</v>
      </c>
      <c r="D192" s="25" t="s">
        <v>569</v>
      </c>
    </row>
    <row r="193" spans="1:4" ht="12.75">
      <c r="A193" s="7">
        <v>12</v>
      </c>
      <c r="B193" s="8">
        <v>41376.57847222222</v>
      </c>
      <c r="C193" s="1" t="s">
        <v>22</v>
      </c>
      <c r="D193" s="25" t="s">
        <v>569</v>
      </c>
    </row>
    <row r="194" spans="1:4" ht="38.25">
      <c r="A194" s="7">
        <v>13</v>
      </c>
      <c r="B194" s="8">
        <v>41376.15694444445</v>
      </c>
      <c r="C194" s="1" t="s">
        <v>23</v>
      </c>
      <c r="D194" s="25" t="s">
        <v>582</v>
      </c>
    </row>
    <row r="195" spans="1:4" ht="12.75">
      <c r="A195" s="7">
        <v>14</v>
      </c>
      <c r="B195" s="8">
        <v>41376.118055555555</v>
      </c>
      <c r="C195" s="1" t="s">
        <v>24</v>
      </c>
      <c r="D195" s="25" t="s">
        <v>569</v>
      </c>
    </row>
    <row r="196" spans="1:4" ht="12.75">
      <c r="A196" s="7">
        <v>15</v>
      </c>
      <c r="B196" s="8">
        <v>41374.092361111114</v>
      </c>
      <c r="C196" s="1" t="s">
        <v>25</v>
      </c>
      <c r="D196" s="25" t="s">
        <v>583</v>
      </c>
    </row>
    <row r="197" spans="1:3" ht="12.75">
      <c r="A197" s="7">
        <v>16</v>
      </c>
      <c r="B197" s="8">
        <v>41373.751388888886</v>
      </c>
      <c r="C197" s="1" t="s">
        <v>26</v>
      </c>
    </row>
    <row r="198" spans="1:4" ht="12.75">
      <c r="A198" s="7">
        <v>17</v>
      </c>
      <c r="B198" s="8">
        <v>41366.70208333333</v>
      </c>
      <c r="C198" s="1" t="s">
        <v>27</v>
      </c>
      <c r="D198" s="25" t="s">
        <v>569</v>
      </c>
    </row>
    <row r="199" spans="1:4" ht="57.75" customHeight="1">
      <c r="A199" s="7">
        <v>18</v>
      </c>
      <c r="B199" s="8">
        <v>41366.64375</v>
      </c>
      <c r="C199" s="1" t="s">
        <v>28</v>
      </c>
      <c r="D199" s="25" t="s">
        <v>590</v>
      </c>
    </row>
    <row r="200" spans="1:4" ht="12.75">
      <c r="A200" s="7">
        <v>19</v>
      </c>
      <c r="B200" s="8">
        <v>41366.27361111111</v>
      </c>
      <c r="C200" s="1" t="s">
        <v>29</v>
      </c>
      <c r="D200" s="25" t="s">
        <v>586</v>
      </c>
    </row>
    <row r="201" spans="1:4" ht="25.5">
      <c r="A201" s="7">
        <v>20</v>
      </c>
      <c r="B201" s="8">
        <v>41365.989583333336</v>
      </c>
      <c r="C201" s="1" t="s">
        <v>30</v>
      </c>
      <c r="D201" s="25" t="s">
        <v>576</v>
      </c>
    </row>
    <row r="202" spans="1:4" ht="25.5">
      <c r="A202" s="7">
        <v>21</v>
      </c>
      <c r="B202" s="8">
        <v>41365.981944444444</v>
      </c>
      <c r="C202" s="1" t="s">
        <v>31</v>
      </c>
      <c r="D202" s="25" t="s">
        <v>576</v>
      </c>
    </row>
    <row r="203" spans="1:3" ht="12.75">
      <c r="A203" s="7">
        <v>22</v>
      </c>
      <c r="B203" s="8">
        <v>41365.97708333333</v>
      </c>
      <c r="C203" s="1" t="s">
        <v>32</v>
      </c>
    </row>
    <row r="204" spans="1:4" ht="12.75">
      <c r="A204" s="7">
        <v>23</v>
      </c>
      <c r="B204" s="8">
        <v>41365.76666666667</v>
      </c>
      <c r="C204" s="1" t="s">
        <v>33</v>
      </c>
      <c r="D204" s="25" t="s">
        <v>569</v>
      </c>
    </row>
    <row r="205" spans="1:4" ht="12.75">
      <c r="A205" s="7">
        <v>24</v>
      </c>
      <c r="B205" s="8">
        <v>41365.75347222222</v>
      </c>
      <c r="C205" s="1" t="s">
        <v>34</v>
      </c>
      <c r="D205" s="25" t="s">
        <v>586</v>
      </c>
    </row>
    <row r="206" spans="1:4" ht="12.75">
      <c r="A206" s="7">
        <v>25</v>
      </c>
      <c r="B206" s="8">
        <v>41365.71041666667</v>
      </c>
      <c r="C206" s="1" t="s">
        <v>35</v>
      </c>
      <c r="D206" s="25" t="s">
        <v>569</v>
      </c>
    </row>
    <row r="207" spans="1:3" ht="43.5" customHeight="1">
      <c r="A207" s="7">
        <v>26</v>
      </c>
      <c r="B207" s="8">
        <v>41365.69583333333</v>
      </c>
      <c r="C207" s="1" t="s">
        <v>36</v>
      </c>
    </row>
    <row r="208" spans="1:4" ht="25.5">
      <c r="A208" s="7">
        <v>27</v>
      </c>
      <c r="B208" s="8">
        <v>41365.6875</v>
      </c>
      <c r="C208" s="1" t="s">
        <v>37</v>
      </c>
      <c r="D208" s="25" t="s">
        <v>586</v>
      </c>
    </row>
    <row r="209" spans="1:3" ht="12.75">
      <c r="A209" s="7">
        <v>28</v>
      </c>
      <c r="B209" s="8">
        <v>41365.68263888889</v>
      </c>
      <c r="C209" s="1" t="s">
        <v>654</v>
      </c>
    </row>
    <row r="210" spans="1:4" ht="12.75">
      <c r="A210" s="7">
        <v>29</v>
      </c>
      <c r="B210" s="8">
        <v>41365.646527777775</v>
      </c>
      <c r="C210" s="1" t="s">
        <v>38</v>
      </c>
      <c r="D210" s="25" t="s">
        <v>569</v>
      </c>
    </row>
    <row r="211" spans="1:4" ht="12.75">
      <c r="A211" s="7">
        <v>30</v>
      </c>
      <c r="B211" s="8">
        <v>41365.638194444444</v>
      </c>
      <c r="C211" s="1" t="s">
        <v>39</v>
      </c>
      <c r="D211" s="25" t="s">
        <v>569</v>
      </c>
    </row>
    <row r="212" spans="1:4" ht="38.25">
      <c r="A212" s="7">
        <v>31</v>
      </c>
      <c r="B212" s="8">
        <v>41365.6375</v>
      </c>
      <c r="C212" s="1" t="s">
        <v>40</v>
      </c>
      <c r="D212" s="25" t="s">
        <v>588</v>
      </c>
    </row>
    <row r="213" spans="1:4" ht="12.75">
      <c r="A213" s="7">
        <v>32</v>
      </c>
      <c r="B213" s="8">
        <v>41365.57777777778</v>
      </c>
      <c r="C213" s="1" t="s">
        <v>41</v>
      </c>
      <c r="D213" s="25" t="s">
        <v>586</v>
      </c>
    </row>
    <row r="214" spans="1:4" ht="25.5">
      <c r="A214" s="7">
        <v>33</v>
      </c>
      <c r="B214" s="8">
        <v>41359.90555555555</v>
      </c>
      <c r="C214" s="1" t="s">
        <v>42</v>
      </c>
      <c r="D214" s="25" t="s">
        <v>569</v>
      </c>
    </row>
    <row r="215" spans="1:4" ht="25.5">
      <c r="A215" s="7">
        <v>34</v>
      </c>
      <c r="B215" s="8">
        <v>41359.84861111111</v>
      </c>
      <c r="C215" s="1" t="s">
        <v>43</v>
      </c>
      <c r="D215" s="25" t="s">
        <v>586</v>
      </c>
    </row>
    <row r="216" spans="1:4" ht="12.75">
      <c r="A216" s="7">
        <v>35</v>
      </c>
      <c r="B216" s="8">
        <v>41359.13888888889</v>
      </c>
      <c r="C216" s="1" t="s">
        <v>44</v>
      </c>
      <c r="D216" s="25" t="s">
        <v>586</v>
      </c>
    </row>
    <row r="217" spans="1:4" ht="25.5">
      <c r="A217" s="7">
        <v>36</v>
      </c>
      <c r="B217" s="8">
        <v>41358.631944444445</v>
      </c>
      <c r="C217" s="1" t="s">
        <v>45</v>
      </c>
      <c r="D217" s="25" t="s">
        <v>576</v>
      </c>
    </row>
    <row r="218" spans="1:4" ht="12.75">
      <c r="A218" s="7">
        <v>37</v>
      </c>
      <c r="B218" s="8">
        <v>41358.615277777775</v>
      </c>
      <c r="C218" s="1" t="s">
        <v>46</v>
      </c>
      <c r="D218" s="25" t="s">
        <v>569</v>
      </c>
    </row>
    <row r="219" spans="1:4" ht="12.75">
      <c r="A219" s="7">
        <v>38</v>
      </c>
      <c r="B219" s="8">
        <v>41357.95277777778</v>
      </c>
      <c r="C219" s="1" t="s">
        <v>47</v>
      </c>
      <c r="D219" s="25" t="s">
        <v>588</v>
      </c>
    </row>
    <row r="220" spans="1:4" ht="12.75">
      <c r="A220" s="7">
        <v>39</v>
      </c>
      <c r="B220" s="8">
        <v>41357.566666666666</v>
      </c>
      <c r="C220" s="1" t="s">
        <v>48</v>
      </c>
      <c r="D220" s="25" t="s">
        <v>586</v>
      </c>
    </row>
    <row r="221" spans="1:4" ht="12.75">
      <c r="A221" s="7">
        <v>40</v>
      </c>
      <c r="B221" s="8">
        <v>41356.84444444445</v>
      </c>
      <c r="C221" s="1" t="s">
        <v>49</v>
      </c>
      <c r="D221" s="25" t="s">
        <v>585</v>
      </c>
    </row>
    <row r="222" spans="1:3" ht="12.75">
      <c r="A222" s="7">
        <v>41</v>
      </c>
      <c r="B222" s="8">
        <v>41355.924305555556</v>
      </c>
      <c r="C222" s="1" t="s">
        <v>50</v>
      </c>
    </row>
    <row r="223" spans="1:4" ht="25.5">
      <c r="A223" s="7">
        <v>42</v>
      </c>
      <c r="B223" s="8">
        <v>41355.805555555555</v>
      </c>
      <c r="C223" s="1" t="s">
        <v>51</v>
      </c>
      <c r="D223" s="25" t="s">
        <v>586</v>
      </c>
    </row>
    <row r="224" spans="1:4" ht="12.75">
      <c r="A224" s="7">
        <v>43</v>
      </c>
      <c r="B224" s="8">
        <v>41355.74166666667</v>
      </c>
      <c r="C224" s="1" t="s">
        <v>52</v>
      </c>
      <c r="D224" s="25" t="s">
        <v>586</v>
      </c>
    </row>
    <row r="225" spans="1:3" ht="12.75">
      <c r="A225" s="7">
        <v>44</v>
      </c>
      <c r="B225" s="8">
        <v>41355.60833333333</v>
      </c>
      <c r="C225" s="1" t="s">
        <v>53</v>
      </c>
    </row>
    <row r="226" spans="1:4" ht="12.75">
      <c r="A226" s="7">
        <v>45</v>
      </c>
      <c r="B226" s="8">
        <v>41355.586805555555</v>
      </c>
      <c r="C226" s="1" t="s">
        <v>54</v>
      </c>
      <c r="D226" s="25" t="s">
        <v>586</v>
      </c>
    </row>
    <row r="227" spans="1:4" ht="12.75">
      <c r="A227" s="7">
        <v>46</v>
      </c>
      <c r="B227" s="8">
        <v>41355.58541666667</v>
      </c>
      <c r="C227" s="1" t="s">
        <v>55</v>
      </c>
      <c r="D227" s="25" t="s">
        <v>586</v>
      </c>
    </row>
    <row r="228" spans="1:4" ht="25.5">
      <c r="A228" s="7">
        <v>47</v>
      </c>
      <c r="B228" s="8">
        <v>41355.57777777778</v>
      </c>
      <c r="C228" s="1" t="s">
        <v>56</v>
      </c>
      <c r="D228" s="25" t="s">
        <v>569</v>
      </c>
    </row>
    <row r="229" spans="1:4" ht="25.5">
      <c r="A229" s="7">
        <v>48</v>
      </c>
      <c r="B229" s="8">
        <v>41355.56805555556</v>
      </c>
      <c r="C229" s="1" t="s">
        <v>57</v>
      </c>
      <c r="D229" s="25" t="s">
        <v>591</v>
      </c>
    </row>
    <row r="230" spans="1:4" ht="12.75">
      <c r="A230" s="7">
        <v>49</v>
      </c>
      <c r="B230" s="8">
        <v>41355.22222222222</v>
      </c>
      <c r="C230" s="1" t="s">
        <v>58</v>
      </c>
      <c r="D230" s="25" t="s">
        <v>586</v>
      </c>
    </row>
    <row r="231" spans="1:4" ht="38.25">
      <c r="A231" s="7">
        <v>50</v>
      </c>
      <c r="B231" s="8">
        <v>41355.16180555556</v>
      </c>
      <c r="C231" s="1" t="s">
        <v>59</v>
      </c>
      <c r="D231" s="25" t="s">
        <v>569</v>
      </c>
    </row>
    <row r="232" spans="1:4" ht="51">
      <c r="A232" s="7">
        <v>51</v>
      </c>
      <c r="B232" s="8">
        <v>41355.080555555556</v>
      </c>
      <c r="C232" s="1" t="s">
        <v>60</v>
      </c>
      <c r="D232" s="25" t="s">
        <v>588</v>
      </c>
    </row>
    <row r="233" spans="1:4" ht="12.75">
      <c r="A233" s="7">
        <v>52</v>
      </c>
      <c r="B233" s="8">
        <v>41355.04791666667</v>
      </c>
      <c r="C233" s="1" t="s">
        <v>61</v>
      </c>
      <c r="D233" s="25" t="s">
        <v>583</v>
      </c>
    </row>
    <row r="234" spans="1:4" ht="43.5" customHeight="1">
      <c r="A234" s="7">
        <v>53</v>
      </c>
      <c r="B234" s="8">
        <v>41354.97777777778</v>
      </c>
      <c r="C234" s="1" t="s">
        <v>62</v>
      </c>
      <c r="D234" s="25" t="s">
        <v>569</v>
      </c>
    </row>
    <row r="235" spans="1:4" ht="12.75">
      <c r="A235" s="7">
        <v>54</v>
      </c>
      <c r="B235" s="8">
        <v>41354.955555555556</v>
      </c>
      <c r="C235" s="1" t="s">
        <v>63</v>
      </c>
      <c r="D235" s="25" t="s">
        <v>592</v>
      </c>
    </row>
    <row r="236" spans="1:4" ht="12.75">
      <c r="A236" s="7">
        <v>55</v>
      </c>
      <c r="B236" s="8">
        <v>41354.95347222222</v>
      </c>
      <c r="C236" s="1" t="s">
        <v>64</v>
      </c>
      <c r="D236" s="25" t="s">
        <v>592</v>
      </c>
    </row>
    <row r="237" spans="1:3" ht="12.75">
      <c r="A237" s="7">
        <v>56</v>
      </c>
      <c r="B237" s="8">
        <v>41354.95</v>
      </c>
      <c r="C237" s="1" t="s">
        <v>65</v>
      </c>
    </row>
    <row r="238" spans="1:4" ht="20.25" customHeight="1">
      <c r="A238" s="7">
        <v>57</v>
      </c>
      <c r="B238" s="8">
        <v>41354.91736111111</v>
      </c>
      <c r="C238" s="1" t="s">
        <v>66</v>
      </c>
      <c r="D238" s="25" t="s">
        <v>569</v>
      </c>
    </row>
    <row r="239" spans="1:4" ht="24.75" customHeight="1">
      <c r="A239" s="7">
        <v>58</v>
      </c>
      <c r="B239" s="8">
        <v>41354.89722222222</v>
      </c>
      <c r="C239" s="1" t="s">
        <v>67</v>
      </c>
      <c r="D239" s="25" t="s">
        <v>593</v>
      </c>
    </row>
    <row r="240" spans="1:4" ht="38.25">
      <c r="A240" s="7">
        <v>59</v>
      </c>
      <c r="B240" s="8">
        <v>41354.875</v>
      </c>
      <c r="C240" s="1" t="s">
        <v>68</v>
      </c>
      <c r="D240" s="25" t="s">
        <v>569</v>
      </c>
    </row>
    <row r="241" spans="1:4" ht="12.75">
      <c r="A241" s="7">
        <v>60</v>
      </c>
      <c r="B241" s="8">
        <v>41354.873611111114</v>
      </c>
      <c r="C241" s="1" t="s">
        <v>69</v>
      </c>
      <c r="D241" s="25" t="s">
        <v>569</v>
      </c>
    </row>
    <row r="242" spans="1:4" ht="12.75">
      <c r="A242" s="7">
        <v>61</v>
      </c>
      <c r="B242" s="8">
        <v>41354.87222222222</v>
      </c>
      <c r="C242" s="1" t="s">
        <v>70</v>
      </c>
      <c r="D242" s="25" t="s">
        <v>569</v>
      </c>
    </row>
    <row r="245" spans="1:4" ht="24.75" customHeight="1">
      <c r="A245" s="79" t="s">
        <v>71</v>
      </c>
      <c r="B245" s="79" t="s">
        <v>71</v>
      </c>
      <c r="C245" s="79" t="s">
        <v>71</v>
      </c>
      <c r="D245" s="35"/>
    </row>
    <row r="246" spans="1:3" ht="30" customHeight="1">
      <c r="A246" s="74" t="s">
        <v>619</v>
      </c>
      <c r="B246" s="74" t="s">
        <v>619</v>
      </c>
      <c r="C246" s="2" t="s">
        <v>620</v>
      </c>
    </row>
    <row r="247" spans="1:3" ht="12.75">
      <c r="A247" s="72"/>
      <c r="B247" s="72"/>
      <c r="C247" s="18">
        <v>52</v>
      </c>
    </row>
    <row r="248" spans="1:3" ht="12.75">
      <c r="A248" s="76" t="s">
        <v>621</v>
      </c>
      <c r="B248" s="76">
        <v>52</v>
      </c>
      <c r="C248" s="19">
        <v>52</v>
      </c>
    </row>
    <row r="249" spans="1:3" ht="12.75">
      <c r="A249" s="73" t="s">
        <v>622</v>
      </c>
      <c r="B249" s="73">
        <v>13</v>
      </c>
      <c r="C249" s="20">
        <v>13</v>
      </c>
    </row>
    <row r="250" spans="1:3" s="29" customFormat="1" ht="12.75">
      <c r="A250" s="27"/>
      <c r="B250" s="30" t="s">
        <v>564</v>
      </c>
      <c r="C250" s="28"/>
    </row>
    <row r="251" spans="1:3" s="29" customFormat="1" ht="12.75">
      <c r="A251" s="27"/>
      <c r="B251" s="31" t="s">
        <v>569</v>
      </c>
      <c r="C251" s="43">
        <f>COUNTIF(D263:D315,"Access")</f>
        <v>11</v>
      </c>
    </row>
    <row r="252" spans="1:3" s="29" customFormat="1" ht="12.75">
      <c r="A252" s="27"/>
      <c r="B252" s="31" t="s">
        <v>588</v>
      </c>
      <c r="C252" s="43">
        <f>COUNTIF(D263:D315,"Community Engagement")</f>
        <v>3</v>
      </c>
    </row>
    <row r="253" spans="1:3" s="29" customFormat="1" ht="12.75">
      <c r="A253" s="27"/>
      <c r="B253" s="31" t="s">
        <v>586</v>
      </c>
      <c r="C253" s="43">
        <f>COUNTIF(D264:D316,"Quality &amp; Excellence")</f>
        <v>5</v>
      </c>
    </row>
    <row r="254" spans="1:3" s="29" customFormat="1" ht="12.75">
      <c r="A254" s="27"/>
      <c r="B254" s="31" t="s">
        <v>583</v>
      </c>
      <c r="C254" s="43">
        <f>COUNTIF(D266:D318,"Employment Readiness")</f>
        <v>6</v>
      </c>
    </row>
    <row r="255" spans="1:3" s="29" customFormat="1" ht="12.75">
      <c r="A255" s="27"/>
      <c r="B255" s="25" t="s">
        <v>566</v>
      </c>
      <c r="C255" s="43">
        <f>COUNTIF(D266:D318,"Program alignment to industry")</f>
        <v>2</v>
      </c>
    </row>
    <row r="256" spans="1:3" s="29" customFormat="1" ht="12.75">
      <c r="A256" s="27"/>
      <c r="B256" s="31" t="s">
        <v>576</v>
      </c>
      <c r="C256" s="43">
        <f>COUNTIF(D265:D317,"Program Growth - CTE")</f>
        <v>6</v>
      </c>
    </row>
    <row r="257" spans="1:3" s="29" customFormat="1" ht="12.75">
      <c r="A257" s="27"/>
      <c r="B257" s="31" t="s">
        <v>582</v>
      </c>
      <c r="C257" s="43">
        <f>COUNTIF(D266:D318,"Programs - Theater")</f>
        <v>1</v>
      </c>
    </row>
    <row r="258" spans="1:3" s="29" customFormat="1" ht="12.75">
      <c r="A258" s="27"/>
      <c r="B258" s="31" t="s">
        <v>595</v>
      </c>
      <c r="C258" s="43">
        <f>COUNTIF(D266:D318,"Transfer Programs")</f>
        <v>3</v>
      </c>
    </row>
    <row r="259" spans="2:3" ht="12.75">
      <c r="B259" s="31" t="s">
        <v>592</v>
      </c>
      <c r="C259" s="26">
        <f>COUNTIF(D268:D320,"Flexible Course Schedule")</f>
        <v>3</v>
      </c>
    </row>
    <row r="260" spans="2:3" ht="12.75">
      <c r="B260" s="31" t="s">
        <v>596</v>
      </c>
      <c r="C260" s="26">
        <f>COUNTIF(D284:D320,"Arvada Campus")</f>
        <v>1</v>
      </c>
    </row>
    <row r="261" ht="12.75">
      <c r="B261" s="31"/>
    </row>
    <row r="262" spans="1:4" ht="22.5" customHeight="1">
      <c r="A262" s="6" t="s">
        <v>612</v>
      </c>
      <c r="B262" s="6" t="s">
        <v>624</v>
      </c>
      <c r="C262" s="6" t="s">
        <v>625</v>
      </c>
      <c r="D262" s="24" t="s">
        <v>564</v>
      </c>
    </row>
    <row r="263" spans="1:3" ht="12.75">
      <c r="A263" s="7">
        <v>1</v>
      </c>
      <c r="B263" s="8">
        <v>41382.89027777778</v>
      </c>
      <c r="C263" s="1" t="s">
        <v>72</v>
      </c>
    </row>
    <row r="264" spans="1:4" ht="12.75">
      <c r="A264" s="7">
        <v>2</v>
      </c>
      <c r="B264" s="8">
        <v>41381.86111111111</v>
      </c>
      <c r="C264" s="1" t="s">
        <v>73</v>
      </c>
      <c r="D264" s="25" t="s">
        <v>586</v>
      </c>
    </row>
    <row r="265" spans="1:4" ht="12.75">
      <c r="A265" s="7">
        <v>3</v>
      </c>
      <c r="B265" s="8">
        <v>41380.881944444445</v>
      </c>
      <c r="C265" s="1" t="s">
        <v>74</v>
      </c>
      <c r="D265" s="25" t="s">
        <v>569</v>
      </c>
    </row>
    <row r="266" spans="1:4" ht="12.75">
      <c r="A266" s="7">
        <v>4</v>
      </c>
      <c r="B266" s="8">
        <v>41380.61041666667</v>
      </c>
      <c r="C266" s="1" t="s">
        <v>75</v>
      </c>
      <c r="D266" s="25" t="s">
        <v>583</v>
      </c>
    </row>
    <row r="267" spans="1:3" ht="12.75">
      <c r="A267" s="7">
        <v>5</v>
      </c>
      <c r="B267" s="8">
        <v>41377.92638888889</v>
      </c>
      <c r="C267" s="1" t="s">
        <v>76</v>
      </c>
    </row>
    <row r="268" spans="1:3" ht="12.75">
      <c r="A268" s="7">
        <v>6</v>
      </c>
      <c r="B268" s="8">
        <v>41376.57847222222</v>
      </c>
      <c r="C268" s="1" t="s">
        <v>77</v>
      </c>
    </row>
    <row r="269" spans="1:4" ht="12.75">
      <c r="A269" s="7">
        <v>7</v>
      </c>
      <c r="B269" s="8">
        <v>41376.15694444445</v>
      </c>
      <c r="C269" s="1" t="s">
        <v>78</v>
      </c>
      <c r="D269" s="25" t="s">
        <v>582</v>
      </c>
    </row>
    <row r="270" spans="1:4" ht="12.75">
      <c r="A270" s="7">
        <v>8</v>
      </c>
      <c r="B270" s="8">
        <v>41376.118055555555</v>
      </c>
      <c r="C270" s="1" t="s">
        <v>79</v>
      </c>
      <c r="D270" s="25" t="s">
        <v>576</v>
      </c>
    </row>
    <row r="271" spans="1:4" ht="12.75">
      <c r="A271" s="7">
        <v>9</v>
      </c>
      <c r="B271" s="8">
        <v>41374.092361111114</v>
      </c>
      <c r="C271" s="1" t="s">
        <v>80</v>
      </c>
      <c r="D271" s="25" t="s">
        <v>586</v>
      </c>
    </row>
    <row r="272" spans="1:3" ht="12.75">
      <c r="A272" s="7">
        <v>10</v>
      </c>
      <c r="B272" s="8">
        <v>41373.751388888886</v>
      </c>
      <c r="C272" s="1" t="s">
        <v>81</v>
      </c>
    </row>
    <row r="273" spans="1:3" ht="12.75">
      <c r="A273" s="7">
        <v>11</v>
      </c>
      <c r="B273" s="8">
        <v>41368.504166666666</v>
      </c>
      <c r="C273" s="1" t="s">
        <v>82</v>
      </c>
    </row>
    <row r="274" spans="1:5" ht="25.5">
      <c r="A274" s="7">
        <v>12</v>
      </c>
      <c r="B274" s="8">
        <v>41366.70208333333</v>
      </c>
      <c r="C274" s="1" t="s">
        <v>83</v>
      </c>
      <c r="D274" s="26" t="s">
        <v>611</v>
      </c>
      <c r="E274" s="25" t="s">
        <v>580</v>
      </c>
    </row>
    <row r="275" spans="1:4" ht="25.5">
      <c r="A275" s="7">
        <v>13</v>
      </c>
      <c r="B275" s="8">
        <v>41366.64375</v>
      </c>
      <c r="C275" s="1" t="s">
        <v>84</v>
      </c>
      <c r="D275" s="25" t="s">
        <v>583</v>
      </c>
    </row>
    <row r="276" spans="1:4" ht="38.25">
      <c r="A276" s="7">
        <v>14</v>
      </c>
      <c r="B276" s="8">
        <v>41366.27361111111</v>
      </c>
      <c r="C276" s="1" t="s">
        <v>85</v>
      </c>
      <c r="D276" s="25" t="s">
        <v>595</v>
      </c>
    </row>
    <row r="277" spans="1:4" ht="12.75">
      <c r="A277" s="7">
        <v>15</v>
      </c>
      <c r="B277" s="8">
        <v>41365.989583333336</v>
      </c>
      <c r="C277" s="1" t="s">
        <v>86</v>
      </c>
      <c r="D277" s="25" t="s">
        <v>594</v>
      </c>
    </row>
    <row r="278" spans="1:4" ht="25.5">
      <c r="A278" s="7">
        <v>16</v>
      </c>
      <c r="B278" s="8">
        <v>41365.981944444444</v>
      </c>
      <c r="C278" s="1" t="s">
        <v>87</v>
      </c>
      <c r="D278" s="25" t="s">
        <v>583</v>
      </c>
    </row>
    <row r="279" spans="1:4" ht="12.75">
      <c r="A279" s="7">
        <v>17</v>
      </c>
      <c r="B279" s="8">
        <v>41365.97708333333</v>
      </c>
      <c r="C279" s="1" t="s">
        <v>88</v>
      </c>
      <c r="D279" s="25" t="s">
        <v>586</v>
      </c>
    </row>
    <row r="280" spans="1:4" ht="38.25">
      <c r="A280" s="7">
        <v>18</v>
      </c>
      <c r="B280" s="8">
        <v>41365.75347222222</v>
      </c>
      <c r="C280" s="1" t="s">
        <v>89</v>
      </c>
      <c r="D280" s="25" t="s">
        <v>592</v>
      </c>
    </row>
    <row r="281" spans="1:3" ht="12.75">
      <c r="A281" s="7">
        <v>19</v>
      </c>
      <c r="B281" s="8">
        <v>41365.71041666667</v>
      </c>
      <c r="C281" s="1" t="s">
        <v>90</v>
      </c>
    </row>
    <row r="282" spans="1:4" ht="38.25" customHeight="1">
      <c r="A282" s="7">
        <v>20</v>
      </c>
      <c r="B282" s="8">
        <v>41365.69583333333</v>
      </c>
      <c r="C282" s="1" t="s">
        <v>91</v>
      </c>
      <c r="D282" s="25" t="s">
        <v>569</v>
      </c>
    </row>
    <row r="283" spans="1:4" ht="38.25">
      <c r="A283" s="7">
        <v>21</v>
      </c>
      <c r="B283" s="8">
        <v>41365.6875</v>
      </c>
      <c r="C283" s="1" t="s">
        <v>92</v>
      </c>
      <c r="D283" s="25" t="s">
        <v>576</v>
      </c>
    </row>
    <row r="284" spans="1:3" ht="12.75">
      <c r="A284" s="7">
        <v>22</v>
      </c>
      <c r="B284" s="8">
        <v>41365.68263888889</v>
      </c>
      <c r="C284" s="1" t="s">
        <v>654</v>
      </c>
    </row>
    <row r="285" spans="1:4" ht="12.75">
      <c r="A285" s="7">
        <v>23</v>
      </c>
      <c r="B285" s="8">
        <v>41365.646527777775</v>
      </c>
      <c r="C285" s="1" t="s">
        <v>93</v>
      </c>
      <c r="D285" s="25" t="s">
        <v>569</v>
      </c>
    </row>
    <row r="286" spans="1:4" ht="12.75">
      <c r="A286" s="7">
        <v>24</v>
      </c>
      <c r="B286" s="8">
        <v>41365.638194444444</v>
      </c>
      <c r="C286" s="1" t="s">
        <v>93</v>
      </c>
      <c r="D286" s="25" t="s">
        <v>569</v>
      </c>
    </row>
    <row r="287" spans="1:4" ht="25.5">
      <c r="A287" s="7">
        <v>25</v>
      </c>
      <c r="B287" s="8">
        <v>41365.6375</v>
      </c>
      <c r="C287" s="1" t="s">
        <v>94</v>
      </c>
      <c r="D287" s="25" t="s">
        <v>595</v>
      </c>
    </row>
    <row r="288" spans="1:4" ht="12.75">
      <c r="A288" s="7">
        <v>26</v>
      </c>
      <c r="B288" s="8">
        <v>41365.57777777778</v>
      </c>
      <c r="C288" s="1" t="s">
        <v>95</v>
      </c>
      <c r="D288" s="25" t="s">
        <v>583</v>
      </c>
    </row>
    <row r="289" spans="1:4" ht="12.75">
      <c r="A289" s="7">
        <v>27</v>
      </c>
      <c r="B289" s="8">
        <v>41359.90555555555</v>
      </c>
      <c r="C289" s="1" t="s">
        <v>96</v>
      </c>
      <c r="D289" s="25" t="s">
        <v>592</v>
      </c>
    </row>
    <row r="290" spans="1:4" ht="12.75">
      <c r="A290" s="7">
        <v>28</v>
      </c>
      <c r="B290" s="8">
        <v>41359.84861111111</v>
      </c>
      <c r="C290" s="1" t="s">
        <v>97</v>
      </c>
      <c r="D290" s="25" t="s">
        <v>569</v>
      </c>
    </row>
    <row r="291" spans="1:4" ht="12.75">
      <c r="A291" s="7">
        <v>29</v>
      </c>
      <c r="B291" s="8">
        <v>41359.13888888889</v>
      </c>
      <c r="C291" s="1" t="s">
        <v>98</v>
      </c>
      <c r="D291" s="25" t="s">
        <v>576</v>
      </c>
    </row>
    <row r="292" spans="1:4" ht="12.75">
      <c r="A292" s="7">
        <v>30</v>
      </c>
      <c r="B292" s="8">
        <v>41358.631944444445</v>
      </c>
      <c r="C292" s="1" t="s">
        <v>99</v>
      </c>
      <c r="D292" s="25" t="s">
        <v>576</v>
      </c>
    </row>
    <row r="293" spans="1:4" ht="12.75">
      <c r="A293" s="7">
        <v>31</v>
      </c>
      <c r="B293" s="8">
        <v>41358.615277777775</v>
      </c>
      <c r="C293" s="1" t="s">
        <v>100</v>
      </c>
      <c r="D293" s="25" t="s">
        <v>586</v>
      </c>
    </row>
    <row r="294" spans="1:4" ht="17.25" customHeight="1">
      <c r="A294" s="7">
        <v>32</v>
      </c>
      <c r="B294" s="8">
        <v>41357.95277777778</v>
      </c>
      <c r="C294" s="1" t="s">
        <v>101</v>
      </c>
      <c r="D294" s="25" t="s">
        <v>588</v>
      </c>
    </row>
    <row r="295" spans="1:3" ht="12.75">
      <c r="A295" s="7">
        <v>33</v>
      </c>
      <c r="B295" s="8">
        <v>41357.566666666666</v>
      </c>
      <c r="C295" s="1" t="s">
        <v>102</v>
      </c>
    </row>
    <row r="296" spans="1:4" ht="25.5">
      <c r="A296" s="7">
        <v>34</v>
      </c>
      <c r="B296" s="8">
        <v>41356.84444444445</v>
      </c>
      <c r="C296" s="1" t="s">
        <v>103</v>
      </c>
      <c r="D296" s="25" t="s">
        <v>586</v>
      </c>
    </row>
    <row r="297" spans="1:4" ht="12.75">
      <c r="A297" s="7">
        <v>35</v>
      </c>
      <c r="B297" s="8">
        <v>41355.924305555556</v>
      </c>
      <c r="C297" s="1" t="s">
        <v>104</v>
      </c>
      <c r="D297" s="25" t="s">
        <v>566</v>
      </c>
    </row>
    <row r="298" spans="1:4" ht="12.75">
      <c r="A298" s="7">
        <v>36</v>
      </c>
      <c r="B298" s="8">
        <v>41355.805555555555</v>
      </c>
      <c r="C298" s="1" t="s">
        <v>105</v>
      </c>
      <c r="D298" s="25" t="s">
        <v>566</v>
      </c>
    </row>
    <row r="299" spans="1:4" ht="12.75">
      <c r="A299" s="7">
        <v>37</v>
      </c>
      <c r="B299" s="8">
        <v>41355.74166666667</v>
      </c>
      <c r="C299" s="1" t="s">
        <v>93</v>
      </c>
      <c r="D299" s="25" t="s">
        <v>569</v>
      </c>
    </row>
    <row r="300" spans="1:4" ht="12.75">
      <c r="A300" s="7">
        <v>38</v>
      </c>
      <c r="B300" s="8">
        <v>41355.60833333333</v>
      </c>
      <c r="C300" s="1" t="s">
        <v>106</v>
      </c>
      <c r="D300" s="25" t="s">
        <v>569</v>
      </c>
    </row>
    <row r="301" spans="1:4" ht="12.75">
      <c r="A301" s="7">
        <v>39</v>
      </c>
      <c r="B301" s="8">
        <v>41355.58541666667</v>
      </c>
      <c r="C301" s="1" t="s">
        <v>107</v>
      </c>
      <c r="D301" s="25" t="s">
        <v>588</v>
      </c>
    </row>
    <row r="302" spans="1:3" ht="12.75">
      <c r="A302" s="7">
        <v>40</v>
      </c>
      <c r="B302" s="8">
        <v>41355.57777777778</v>
      </c>
      <c r="C302" s="1" t="s">
        <v>108</v>
      </c>
    </row>
    <row r="303" spans="1:4" ht="12.75">
      <c r="A303" s="7">
        <v>41</v>
      </c>
      <c r="B303" s="8">
        <v>41355.56805555556</v>
      </c>
      <c r="C303" s="1" t="s">
        <v>109</v>
      </c>
      <c r="D303" s="25" t="s">
        <v>592</v>
      </c>
    </row>
    <row r="304" spans="1:4" ht="12.75">
      <c r="A304" s="7">
        <v>42</v>
      </c>
      <c r="B304" s="8">
        <v>41355.22222222222</v>
      </c>
      <c r="C304" s="1" t="s">
        <v>110</v>
      </c>
      <c r="D304" s="25" t="s">
        <v>576</v>
      </c>
    </row>
    <row r="305" spans="1:4" ht="12.75">
      <c r="A305" s="7">
        <v>43</v>
      </c>
      <c r="B305" s="8">
        <v>41355.080555555556</v>
      </c>
      <c r="C305" s="1" t="s">
        <v>111</v>
      </c>
      <c r="D305" s="25" t="s">
        <v>596</v>
      </c>
    </row>
    <row r="306" spans="1:4" ht="12.75">
      <c r="A306" s="7">
        <v>44</v>
      </c>
      <c r="B306" s="8">
        <v>41355.04791666667</v>
      </c>
      <c r="C306" s="1" t="s">
        <v>112</v>
      </c>
      <c r="D306" s="25" t="s">
        <v>583</v>
      </c>
    </row>
    <row r="307" spans="1:4" ht="12.75">
      <c r="A307" s="7">
        <v>45</v>
      </c>
      <c r="B307" s="8">
        <v>41354.97777777778</v>
      </c>
      <c r="C307" s="1" t="s">
        <v>113</v>
      </c>
      <c r="D307" s="25" t="s">
        <v>569</v>
      </c>
    </row>
    <row r="308" spans="1:4" ht="25.5">
      <c r="A308" s="7">
        <v>46</v>
      </c>
      <c r="B308" s="8">
        <v>41354.955555555556</v>
      </c>
      <c r="C308" s="1" t="s">
        <v>114</v>
      </c>
      <c r="D308" s="25" t="s">
        <v>569</v>
      </c>
    </row>
    <row r="309" spans="1:4" ht="12.75">
      <c r="A309" s="7">
        <v>47</v>
      </c>
      <c r="B309" s="8">
        <v>41354.95</v>
      </c>
      <c r="C309" s="1" t="s">
        <v>115</v>
      </c>
      <c r="D309" s="25" t="s">
        <v>583</v>
      </c>
    </row>
    <row r="310" spans="1:4" ht="25.5">
      <c r="A310" s="7">
        <v>48</v>
      </c>
      <c r="B310" s="8">
        <v>41354.91736111111</v>
      </c>
      <c r="C310" s="1" t="s">
        <v>116</v>
      </c>
      <c r="D310" s="25" t="s">
        <v>588</v>
      </c>
    </row>
    <row r="311" spans="1:4" ht="37.5" customHeight="1">
      <c r="A311" s="7">
        <v>49</v>
      </c>
      <c r="B311" s="8">
        <v>41354.89722222222</v>
      </c>
      <c r="C311" s="1" t="s">
        <v>117</v>
      </c>
      <c r="D311" s="25" t="s">
        <v>569</v>
      </c>
    </row>
    <row r="312" spans="1:4" ht="25.5">
      <c r="A312" s="7">
        <v>50</v>
      </c>
      <c r="B312" s="8">
        <v>41354.875</v>
      </c>
      <c r="C312" s="1" t="s">
        <v>118</v>
      </c>
      <c r="D312" s="25" t="s">
        <v>576</v>
      </c>
    </row>
    <row r="313" spans="1:4" ht="12.75">
      <c r="A313" s="7">
        <v>51</v>
      </c>
      <c r="B313" s="8">
        <v>41354.873611111114</v>
      </c>
      <c r="C313" s="1" t="s">
        <v>119</v>
      </c>
      <c r="D313" s="25" t="s">
        <v>569</v>
      </c>
    </row>
    <row r="314" spans="1:4" ht="30.75" customHeight="1">
      <c r="A314" s="7">
        <v>52</v>
      </c>
      <c r="B314" s="8">
        <v>41354.87222222222</v>
      </c>
      <c r="C314" s="1" t="s">
        <v>120</v>
      </c>
      <c r="D314" s="25" t="s">
        <v>595</v>
      </c>
    </row>
    <row r="317" spans="1:4" ht="24.75" customHeight="1">
      <c r="A317" s="79" t="s">
        <v>121</v>
      </c>
      <c r="B317" s="79" t="s">
        <v>121</v>
      </c>
      <c r="C317" s="79" t="s">
        <v>121</v>
      </c>
      <c r="D317" s="35"/>
    </row>
    <row r="318" spans="1:3" ht="17.25" customHeight="1">
      <c r="A318" s="74" t="s">
        <v>619</v>
      </c>
      <c r="B318" s="74" t="s">
        <v>619</v>
      </c>
      <c r="C318" s="2" t="s">
        <v>620</v>
      </c>
    </row>
    <row r="319" spans="1:3" ht="12.75">
      <c r="A319" s="72"/>
      <c r="B319" s="72"/>
      <c r="C319" s="18">
        <v>55</v>
      </c>
    </row>
    <row r="320" spans="1:3" ht="12.75">
      <c r="A320" s="76" t="s">
        <v>621</v>
      </c>
      <c r="B320" s="76">
        <v>55</v>
      </c>
      <c r="C320" s="19">
        <v>55</v>
      </c>
    </row>
    <row r="321" spans="1:3" ht="12.75">
      <c r="A321" s="73" t="s">
        <v>622</v>
      </c>
      <c r="B321" s="73">
        <v>10</v>
      </c>
      <c r="C321" s="20">
        <v>10</v>
      </c>
    </row>
    <row r="322" spans="1:3" s="29" customFormat="1" ht="12.75">
      <c r="A322" s="27"/>
      <c r="B322" s="30" t="s">
        <v>564</v>
      </c>
      <c r="C322" s="28"/>
    </row>
    <row r="323" spans="1:3" s="29" customFormat="1" ht="12.75">
      <c r="A323" s="27"/>
      <c r="B323" s="31" t="s">
        <v>569</v>
      </c>
      <c r="C323" s="28">
        <f>COUNTIF(D341:D395,"Access")</f>
        <v>1</v>
      </c>
    </row>
    <row r="324" spans="1:3" s="29" customFormat="1" ht="12.75">
      <c r="A324" s="27"/>
      <c r="B324" s="31" t="s">
        <v>565</v>
      </c>
      <c r="C324" s="28">
        <f>COUNTIF(D339:D396,"Workforce Development")</f>
        <v>1</v>
      </c>
    </row>
    <row r="325" spans="1:3" s="29" customFormat="1" ht="12.75">
      <c r="A325" s="27"/>
      <c r="B325" s="31" t="s">
        <v>597</v>
      </c>
      <c r="C325" s="28">
        <f>COUNTIF(D341:D395,"Communication")</f>
        <v>3</v>
      </c>
    </row>
    <row r="326" spans="1:3" s="29" customFormat="1" ht="12.75">
      <c r="A326" s="27"/>
      <c r="B326" s="31" t="s">
        <v>586</v>
      </c>
      <c r="C326" s="28">
        <f>COUNTIF(D342:D396,"Quality &amp; Excellence")</f>
        <v>3</v>
      </c>
    </row>
    <row r="327" spans="1:3" s="29" customFormat="1" ht="12.75">
      <c r="A327" s="27"/>
      <c r="B327" s="25" t="s">
        <v>572</v>
      </c>
      <c r="C327" s="28">
        <f>COUNTIF(D342:D396,"Internships")</f>
        <v>1</v>
      </c>
    </row>
    <row r="328" spans="1:3" s="29" customFormat="1" ht="12.75">
      <c r="A328" s="27"/>
      <c r="B328" s="31" t="s">
        <v>583</v>
      </c>
      <c r="C328" s="28">
        <f>COUNTIF(D342:D396,"Employment Readiness")</f>
        <v>8</v>
      </c>
    </row>
    <row r="329" spans="1:3" s="29" customFormat="1" ht="12.75">
      <c r="A329" s="27"/>
      <c r="B329" s="25" t="s">
        <v>566</v>
      </c>
      <c r="C329" s="28">
        <f>COUNTIF(D342:D396,"Program alignment to industry")</f>
        <v>2</v>
      </c>
    </row>
    <row r="330" spans="1:3" s="29" customFormat="1" ht="12.75">
      <c r="A330" s="27"/>
      <c r="B330" s="31" t="s">
        <v>576</v>
      </c>
      <c r="C330" s="28">
        <f>COUNTIF(D342:D396,"Program growth - CTE")</f>
        <v>7</v>
      </c>
    </row>
    <row r="331" spans="1:3" s="29" customFormat="1" ht="12.75">
      <c r="A331" s="27"/>
      <c r="B331" s="31" t="s">
        <v>573</v>
      </c>
      <c r="C331" s="28">
        <f>COUNTIF(D342:D396,"Programs - Health Professions")</f>
        <v>1</v>
      </c>
    </row>
    <row r="332" spans="1:3" s="29" customFormat="1" ht="12.75">
      <c r="A332" s="27"/>
      <c r="B332" s="31" t="s">
        <v>606</v>
      </c>
      <c r="C332" s="28">
        <f>COUNTIF(D342:D396,"High School connections")</f>
        <v>2</v>
      </c>
    </row>
    <row r="333" spans="1:3" s="29" customFormat="1" ht="12.75">
      <c r="A333" s="27"/>
      <c r="B333" s="31" t="s">
        <v>574</v>
      </c>
      <c r="C333" s="28">
        <f>COUNTIF(D342:D396,"Technology")</f>
        <v>0</v>
      </c>
    </row>
    <row r="334" spans="1:3" s="29" customFormat="1" ht="12.75">
      <c r="A334" s="27"/>
      <c r="B334" s="31" t="s">
        <v>592</v>
      </c>
      <c r="C334" s="28">
        <f>COUNTIF(D342:D396,"Flexible Course Schedule")</f>
        <v>1</v>
      </c>
    </row>
    <row r="335" spans="1:3" s="29" customFormat="1" ht="12.75">
      <c r="A335" s="27"/>
      <c r="B335" s="31" t="s">
        <v>591</v>
      </c>
      <c r="C335" s="28">
        <f>COUNTIF(D341:D395,"Online Courses")</f>
        <v>4</v>
      </c>
    </row>
    <row r="336" spans="1:3" s="29" customFormat="1" ht="12.75">
      <c r="A336" s="27"/>
      <c r="B336" s="31" t="s">
        <v>590</v>
      </c>
      <c r="C336" s="28">
        <f>COUNTIF(D339:D393,"Partnerships")</f>
        <v>1</v>
      </c>
    </row>
    <row r="337" spans="1:3" s="29" customFormat="1" ht="12.75">
      <c r="A337" s="27"/>
      <c r="B337" s="31" t="s">
        <v>596</v>
      </c>
      <c r="C337" s="28">
        <f>COUNTIF(D339:D393,"Arvada Campus")</f>
        <v>1</v>
      </c>
    </row>
    <row r="338" spans="1:3" s="29" customFormat="1" ht="12.75">
      <c r="A338" s="27"/>
      <c r="B338" s="27"/>
      <c r="C338" s="28"/>
    </row>
    <row r="340" spans="1:4" ht="25.5">
      <c r="A340" s="6" t="s">
        <v>612</v>
      </c>
      <c r="B340" s="6" t="s">
        <v>624</v>
      </c>
      <c r="C340" s="6" t="s">
        <v>625</v>
      </c>
      <c r="D340" s="24" t="s">
        <v>564</v>
      </c>
    </row>
    <row r="341" spans="1:4" ht="38.25">
      <c r="A341" s="7">
        <v>1</v>
      </c>
      <c r="B341" s="8">
        <v>41383.85972222222</v>
      </c>
      <c r="C341" s="1" t="s">
        <v>122</v>
      </c>
      <c r="D341" s="25" t="s">
        <v>565</v>
      </c>
    </row>
    <row r="342" spans="1:3" ht="12.75">
      <c r="A342" s="7">
        <v>2</v>
      </c>
      <c r="B342" s="8">
        <v>41382.89027777778</v>
      </c>
      <c r="C342" s="1" t="s">
        <v>72</v>
      </c>
    </row>
    <row r="343" spans="1:4" ht="12.75">
      <c r="A343" s="7">
        <v>3</v>
      </c>
      <c r="B343" s="8">
        <v>41381.86111111111</v>
      </c>
      <c r="C343" s="1" t="s">
        <v>123</v>
      </c>
      <c r="D343" s="25" t="s">
        <v>597</v>
      </c>
    </row>
    <row r="344" spans="1:4" ht="12.75">
      <c r="A344" s="7">
        <v>4</v>
      </c>
      <c r="B344" s="8">
        <v>41380.881944444445</v>
      </c>
      <c r="C344" s="1" t="s">
        <v>124</v>
      </c>
      <c r="D344" s="25" t="s">
        <v>584</v>
      </c>
    </row>
    <row r="345" spans="1:3" ht="12.75">
      <c r="A345" s="7">
        <v>5</v>
      </c>
      <c r="B345" s="8">
        <v>41380.61041666667</v>
      </c>
      <c r="C345" s="1" t="s">
        <v>72</v>
      </c>
    </row>
    <row r="346" spans="1:4" ht="25.5">
      <c r="A346" s="7">
        <v>6</v>
      </c>
      <c r="B346" s="8">
        <v>41379.07638888889</v>
      </c>
      <c r="C346" s="1" t="s">
        <v>125</v>
      </c>
      <c r="D346" s="25" t="s">
        <v>592</v>
      </c>
    </row>
    <row r="347" spans="1:4" ht="12.75">
      <c r="A347" s="7">
        <v>7</v>
      </c>
      <c r="B347" s="8">
        <v>41377.92638888889</v>
      </c>
      <c r="C347" s="1" t="s">
        <v>126</v>
      </c>
      <c r="D347" s="25" t="s">
        <v>576</v>
      </c>
    </row>
    <row r="348" spans="1:4" ht="12.75">
      <c r="A348" s="7">
        <v>8</v>
      </c>
      <c r="B348" s="8">
        <v>41377.01527777778</v>
      </c>
      <c r="C348" s="1" t="s">
        <v>127</v>
      </c>
      <c r="D348" s="25" t="s">
        <v>598</v>
      </c>
    </row>
    <row r="349" spans="1:4" ht="25.5">
      <c r="A349" s="7">
        <v>9</v>
      </c>
      <c r="B349" s="8">
        <v>41376.96875</v>
      </c>
      <c r="C349" s="1" t="s">
        <v>128</v>
      </c>
      <c r="D349" s="25" t="s">
        <v>591</v>
      </c>
    </row>
    <row r="350" spans="1:4" ht="12.75">
      <c r="A350" s="7">
        <v>10</v>
      </c>
      <c r="B350" s="8">
        <v>41376.8125</v>
      </c>
      <c r="C350" s="1" t="s">
        <v>129</v>
      </c>
      <c r="D350" s="25" t="s">
        <v>572</v>
      </c>
    </row>
    <row r="351" spans="1:4" ht="38.25">
      <c r="A351" s="7">
        <v>11</v>
      </c>
      <c r="B351" s="8">
        <v>41376.57847222222</v>
      </c>
      <c r="C351" s="1" t="s">
        <v>130</v>
      </c>
      <c r="D351" s="25" t="s">
        <v>566</v>
      </c>
    </row>
    <row r="352" spans="1:3" ht="12.75">
      <c r="A352" s="7">
        <v>12</v>
      </c>
      <c r="B352" s="8">
        <v>41376.15694444445</v>
      </c>
      <c r="C352" s="1" t="s">
        <v>711</v>
      </c>
    </row>
    <row r="353" spans="1:3" ht="12.75">
      <c r="A353" s="7">
        <v>13</v>
      </c>
      <c r="B353" s="8">
        <v>41376.118055555555</v>
      </c>
      <c r="C353" s="1" t="s">
        <v>712</v>
      </c>
    </row>
    <row r="354" spans="1:4" ht="38.25">
      <c r="A354" s="7">
        <v>14</v>
      </c>
      <c r="B354" s="8">
        <v>41373.751388888886</v>
      </c>
      <c r="C354" s="1" t="s">
        <v>131</v>
      </c>
      <c r="D354" s="25" t="s">
        <v>598</v>
      </c>
    </row>
    <row r="355" spans="1:4" ht="25.5">
      <c r="A355" s="7">
        <v>15</v>
      </c>
      <c r="B355" s="8">
        <v>41366.70208333333</v>
      </c>
      <c r="C355" s="1" t="s">
        <v>132</v>
      </c>
      <c r="D355" s="25" t="s">
        <v>585</v>
      </c>
    </row>
    <row r="356" spans="1:4" ht="25.5">
      <c r="A356" s="7">
        <v>16</v>
      </c>
      <c r="B356" s="8">
        <v>41366.64375</v>
      </c>
      <c r="C356" s="1" t="s">
        <v>133</v>
      </c>
      <c r="D356" s="25" t="s">
        <v>590</v>
      </c>
    </row>
    <row r="357" spans="1:4" ht="12.75">
      <c r="A357" s="7">
        <v>17</v>
      </c>
      <c r="B357" s="8">
        <v>41366.27361111111</v>
      </c>
      <c r="C357" s="1" t="s">
        <v>134</v>
      </c>
      <c r="D357" s="25" t="s">
        <v>596</v>
      </c>
    </row>
    <row r="358" spans="1:4" ht="12.75">
      <c r="A358" s="7">
        <v>18</v>
      </c>
      <c r="B358" s="8">
        <v>41365.989583333336</v>
      </c>
      <c r="C358" s="1" t="s">
        <v>135</v>
      </c>
      <c r="D358" s="25" t="s">
        <v>586</v>
      </c>
    </row>
    <row r="359" spans="1:4" ht="25.5">
      <c r="A359" s="7">
        <v>19</v>
      </c>
      <c r="B359" s="8">
        <v>41365.981944444444</v>
      </c>
      <c r="C359" s="1" t="s">
        <v>136</v>
      </c>
      <c r="D359" s="25" t="s">
        <v>586</v>
      </c>
    </row>
    <row r="360" spans="1:4" ht="25.5">
      <c r="A360" s="7">
        <v>20</v>
      </c>
      <c r="B360" s="8">
        <v>41365.75347222222</v>
      </c>
      <c r="C360" s="1" t="s">
        <v>137</v>
      </c>
      <c r="D360" s="25" t="s">
        <v>591</v>
      </c>
    </row>
    <row r="361" spans="1:4" ht="25.5">
      <c r="A361" s="7">
        <v>21</v>
      </c>
      <c r="B361" s="8">
        <v>41365.71041666667</v>
      </c>
      <c r="C361" s="1" t="s">
        <v>138</v>
      </c>
      <c r="D361" s="25" t="s">
        <v>569</v>
      </c>
    </row>
    <row r="362" spans="1:3" ht="12.75">
      <c r="A362" s="7">
        <v>22</v>
      </c>
      <c r="B362" s="8">
        <v>41365.69583333333</v>
      </c>
      <c r="C362" s="1" t="s">
        <v>139</v>
      </c>
    </row>
    <row r="363" spans="1:3" ht="12.75">
      <c r="A363" s="7">
        <v>23</v>
      </c>
      <c r="B363" s="8">
        <v>41365.6875</v>
      </c>
      <c r="C363" s="1" t="s">
        <v>140</v>
      </c>
    </row>
    <row r="364" spans="1:3" ht="12.75">
      <c r="A364" s="7">
        <v>24</v>
      </c>
      <c r="B364" s="8">
        <v>41365.68263888889</v>
      </c>
      <c r="C364" s="1" t="s">
        <v>654</v>
      </c>
    </row>
    <row r="365" spans="1:4" ht="12.75">
      <c r="A365" s="7">
        <v>25</v>
      </c>
      <c r="B365" s="8">
        <v>41365.646527777775</v>
      </c>
      <c r="C365" s="1" t="s">
        <v>141</v>
      </c>
      <c r="D365" s="25" t="s">
        <v>598</v>
      </c>
    </row>
    <row r="366" spans="1:4" ht="12.75">
      <c r="A366" s="7">
        <v>26</v>
      </c>
      <c r="B366" s="8">
        <v>41365.638194444444</v>
      </c>
      <c r="C366" s="1" t="s">
        <v>142</v>
      </c>
      <c r="D366" s="25" t="s">
        <v>576</v>
      </c>
    </row>
    <row r="367" spans="1:4" ht="12.75">
      <c r="A367" s="7">
        <v>27</v>
      </c>
      <c r="B367" s="8">
        <v>41365.6375</v>
      </c>
      <c r="C367" s="1" t="s">
        <v>143</v>
      </c>
      <c r="D367" s="25" t="s">
        <v>727</v>
      </c>
    </row>
    <row r="368" spans="1:4" ht="12.75">
      <c r="A368" s="7">
        <v>28</v>
      </c>
      <c r="B368" s="8">
        <v>41365.57777777778</v>
      </c>
      <c r="C368" s="1" t="s">
        <v>144</v>
      </c>
      <c r="D368" s="25" t="s">
        <v>585</v>
      </c>
    </row>
    <row r="369" spans="1:3" ht="12.75">
      <c r="A369" s="7">
        <v>29</v>
      </c>
      <c r="B369" s="8">
        <v>41359.90555555555</v>
      </c>
      <c r="C369" s="1" t="s">
        <v>145</v>
      </c>
    </row>
    <row r="370" spans="1:4" ht="12.75">
      <c r="A370" s="7">
        <v>30</v>
      </c>
      <c r="B370" s="8">
        <v>41359.84861111111</v>
      </c>
      <c r="C370" s="1" t="s">
        <v>146</v>
      </c>
      <c r="D370" s="25" t="s">
        <v>573</v>
      </c>
    </row>
    <row r="371" spans="1:4" ht="12.75">
      <c r="A371" s="7">
        <v>31</v>
      </c>
      <c r="B371" s="8">
        <v>41359.13888888889</v>
      </c>
      <c r="C371" s="1" t="s">
        <v>147</v>
      </c>
      <c r="D371" s="25" t="s">
        <v>591</v>
      </c>
    </row>
    <row r="372" spans="1:4" ht="25.5">
      <c r="A372" s="7">
        <v>32</v>
      </c>
      <c r="B372" s="8">
        <v>41358.631944444445</v>
      </c>
      <c r="C372" s="1" t="s">
        <v>148</v>
      </c>
      <c r="D372" s="25" t="s">
        <v>598</v>
      </c>
    </row>
    <row r="373" spans="1:3" ht="12.75">
      <c r="A373" s="7">
        <v>33</v>
      </c>
      <c r="B373" s="8">
        <v>41358.615277777775</v>
      </c>
      <c r="C373" s="1" t="s">
        <v>149</v>
      </c>
    </row>
    <row r="374" spans="1:4" ht="16.5" customHeight="1">
      <c r="A374" s="7">
        <v>34</v>
      </c>
      <c r="B374" s="8">
        <v>41357.95277777778</v>
      </c>
      <c r="C374" s="1" t="s">
        <v>150</v>
      </c>
      <c r="D374" s="25" t="s">
        <v>584</v>
      </c>
    </row>
    <row r="375" spans="1:4" ht="12.75">
      <c r="A375" s="7">
        <v>35</v>
      </c>
      <c r="B375" s="8">
        <v>41357.566666666666</v>
      </c>
      <c r="C375" s="1" t="s">
        <v>151</v>
      </c>
      <c r="D375" s="25" t="s">
        <v>576</v>
      </c>
    </row>
    <row r="376" spans="1:4" ht="30" customHeight="1">
      <c r="A376" s="7">
        <v>36</v>
      </c>
      <c r="B376" s="8">
        <v>41356.84444444445</v>
      </c>
      <c r="C376" s="1" t="s">
        <v>152</v>
      </c>
      <c r="D376" s="25" t="s">
        <v>599</v>
      </c>
    </row>
    <row r="377" spans="1:4" ht="12.75">
      <c r="A377" s="7">
        <v>37</v>
      </c>
      <c r="B377" s="8">
        <v>41355.924305555556</v>
      </c>
      <c r="C377" s="1" t="s">
        <v>153</v>
      </c>
      <c r="D377" s="25" t="s">
        <v>576</v>
      </c>
    </row>
    <row r="378" spans="1:3" ht="12.75">
      <c r="A378" s="7">
        <v>38</v>
      </c>
      <c r="B378" s="8">
        <v>41355.805555555555</v>
      </c>
      <c r="C378" s="1" t="s">
        <v>154</v>
      </c>
    </row>
    <row r="379" spans="1:4" ht="12.75">
      <c r="A379" s="7">
        <v>39</v>
      </c>
      <c r="B379" s="8">
        <v>41355.74166666667</v>
      </c>
      <c r="C379" s="1" t="s">
        <v>155</v>
      </c>
      <c r="D379" s="25" t="s">
        <v>576</v>
      </c>
    </row>
    <row r="380" spans="1:3" ht="12.75">
      <c r="A380" s="7">
        <v>40</v>
      </c>
      <c r="B380" s="8">
        <v>41355.60833333333</v>
      </c>
      <c r="C380" s="1" t="s">
        <v>156</v>
      </c>
    </row>
    <row r="381" spans="1:4" ht="12.75">
      <c r="A381" s="7">
        <v>41</v>
      </c>
      <c r="B381" s="8">
        <v>41355.586805555555</v>
      </c>
      <c r="C381" s="1" t="s">
        <v>157</v>
      </c>
      <c r="D381" s="25" t="s">
        <v>597</v>
      </c>
    </row>
    <row r="382" spans="1:4" ht="12.75">
      <c r="A382" s="7">
        <v>42</v>
      </c>
      <c r="B382" s="8">
        <v>41355.58541666667</v>
      </c>
      <c r="C382" s="1" t="s">
        <v>158</v>
      </c>
      <c r="D382" s="25" t="s">
        <v>566</v>
      </c>
    </row>
    <row r="383" spans="1:4" ht="12.75">
      <c r="A383" s="7">
        <v>43</v>
      </c>
      <c r="B383" s="8">
        <v>41355.57777777778</v>
      </c>
      <c r="C383" s="1" t="s">
        <v>159</v>
      </c>
      <c r="D383" s="25" t="s">
        <v>586</v>
      </c>
    </row>
    <row r="384" spans="1:4" ht="12.75">
      <c r="A384" s="7">
        <v>44</v>
      </c>
      <c r="B384" s="8">
        <v>41355.56805555556</v>
      </c>
      <c r="C384" s="1" t="s">
        <v>160</v>
      </c>
      <c r="D384" s="25" t="s">
        <v>600</v>
      </c>
    </row>
    <row r="385" spans="1:3" ht="12.75">
      <c r="A385" s="7">
        <v>45</v>
      </c>
      <c r="B385" s="8">
        <v>41355.22222222222</v>
      </c>
      <c r="C385" s="1" t="s">
        <v>161</v>
      </c>
    </row>
    <row r="386" spans="1:4" ht="25.5">
      <c r="A386" s="7">
        <v>46</v>
      </c>
      <c r="B386" s="8">
        <v>41355.080555555556</v>
      </c>
      <c r="C386" s="1" t="s">
        <v>162</v>
      </c>
      <c r="D386" s="25" t="s">
        <v>576</v>
      </c>
    </row>
    <row r="387" spans="1:4" ht="12.75">
      <c r="A387" s="7">
        <v>47</v>
      </c>
      <c r="B387" s="8">
        <v>41355.04791666667</v>
      </c>
      <c r="C387" s="1" t="s">
        <v>163</v>
      </c>
      <c r="D387" s="25" t="s">
        <v>597</v>
      </c>
    </row>
    <row r="388" spans="1:4" ht="38.25" customHeight="1">
      <c r="A388" s="7">
        <v>48</v>
      </c>
      <c r="B388" s="8">
        <v>41354.97777777778</v>
      </c>
      <c r="C388" s="1" t="s">
        <v>164</v>
      </c>
      <c r="D388" s="25" t="s">
        <v>588</v>
      </c>
    </row>
    <row r="389" spans="1:4" ht="12.75">
      <c r="A389" s="7">
        <v>49</v>
      </c>
      <c r="B389" s="8">
        <v>41354.95347222222</v>
      </c>
      <c r="C389" s="1" t="s">
        <v>165</v>
      </c>
      <c r="D389" s="25" t="s">
        <v>576</v>
      </c>
    </row>
    <row r="390" spans="1:4" ht="12.75">
      <c r="A390" s="7">
        <v>50</v>
      </c>
      <c r="B390" s="8">
        <v>41354.95</v>
      </c>
      <c r="C390" s="1" t="s">
        <v>166</v>
      </c>
      <c r="D390" s="25" t="s">
        <v>598</v>
      </c>
    </row>
    <row r="391" spans="1:4" ht="25.5">
      <c r="A391" s="7">
        <v>51</v>
      </c>
      <c r="B391" s="8">
        <v>41354.91736111111</v>
      </c>
      <c r="C391" s="1" t="s">
        <v>167</v>
      </c>
      <c r="D391" s="25" t="s">
        <v>598</v>
      </c>
    </row>
    <row r="392" spans="1:4" ht="92.25" customHeight="1">
      <c r="A392" s="7">
        <v>52</v>
      </c>
      <c r="B392" s="8">
        <v>41354.89722222222</v>
      </c>
      <c r="C392" s="1" t="s">
        <v>168</v>
      </c>
      <c r="D392" s="25" t="s">
        <v>598</v>
      </c>
    </row>
    <row r="393" spans="1:4" ht="25.5">
      <c r="A393" s="7">
        <v>53</v>
      </c>
      <c r="B393" s="8">
        <v>41354.875</v>
      </c>
      <c r="C393" s="1" t="s">
        <v>169</v>
      </c>
      <c r="D393" s="25" t="s">
        <v>591</v>
      </c>
    </row>
    <row r="394" spans="1:4" ht="12.75">
      <c r="A394" s="7">
        <v>54</v>
      </c>
      <c r="B394" s="8">
        <v>41354.873611111114</v>
      </c>
      <c r="C394" s="1" t="s">
        <v>170</v>
      </c>
      <c r="D394" s="25" t="s">
        <v>598</v>
      </c>
    </row>
    <row r="395" spans="1:3" ht="12.75">
      <c r="A395" s="7">
        <v>55</v>
      </c>
      <c r="B395" s="8">
        <v>41354.87222222222</v>
      </c>
      <c r="C395" s="1" t="s">
        <v>171</v>
      </c>
    </row>
    <row r="398" spans="1:4" ht="24.75" customHeight="1">
      <c r="A398" s="79" t="s">
        <v>172</v>
      </c>
      <c r="B398" s="79" t="s">
        <v>172</v>
      </c>
      <c r="C398" s="79" t="s">
        <v>172</v>
      </c>
      <c r="D398" s="35"/>
    </row>
    <row r="399" spans="1:3" ht="21.75" customHeight="1">
      <c r="A399" s="74" t="s">
        <v>619</v>
      </c>
      <c r="B399" s="74" t="s">
        <v>619</v>
      </c>
      <c r="C399" s="2" t="s">
        <v>620</v>
      </c>
    </row>
    <row r="400" spans="1:3" ht="12.75">
      <c r="A400" s="72"/>
      <c r="B400" s="72"/>
      <c r="C400" s="18">
        <v>54</v>
      </c>
    </row>
    <row r="401" spans="1:3" ht="12.75">
      <c r="A401" s="76" t="s">
        <v>621</v>
      </c>
      <c r="B401" s="76">
        <v>54</v>
      </c>
      <c r="C401" s="19">
        <v>54</v>
      </c>
    </row>
    <row r="402" spans="1:3" ht="12.75">
      <c r="A402" s="73" t="s">
        <v>622</v>
      </c>
      <c r="B402" s="73">
        <v>11</v>
      </c>
      <c r="C402" s="20">
        <v>11</v>
      </c>
    </row>
    <row r="403" spans="1:3" s="29" customFormat="1" ht="12.75">
      <c r="A403" s="27"/>
      <c r="B403" s="30" t="s">
        <v>564</v>
      </c>
      <c r="C403" s="28"/>
    </row>
    <row r="404" spans="1:3" s="29" customFormat="1" ht="12.75">
      <c r="A404" s="27"/>
      <c r="B404" s="31" t="s">
        <v>565</v>
      </c>
      <c r="C404" s="28">
        <f>COUNTIF(D419:D472,"Workforce Development")</f>
        <v>2</v>
      </c>
    </row>
    <row r="405" spans="1:3" s="29" customFormat="1" ht="12.75">
      <c r="A405" s="27"/>
      <c r="B405" s="31" t="s">
        <v>597</v>
      </c>
      <c r="C405" s="28">
        <f>COUNTIF(D419:D472,"Communication")</f>
        <v>5</v>
      </c>
    </row>
    <row r="406" spans="1:3" s="29" customFormat="1" ht="12.75">
      <c r="A406" s="27"/>
      <c r="B406" s="42" t="s">
        <v>588</v>
      </c>
      <c r="C406" s="28">
        <f>COUNTIF(D418:D471,"Community Engagement &amp; Life Enrichment")</f>
        <v>1</v>
      </c>
    </row>
    <row r="407" spans="1:3" s="29" customFormat="1" ht="12.75">
      <c r="A407" s="27"/>
      <c r="B407" s="31" t="s">
        <v>586</v>
      </c>
      <c r="C407" s="28">
        <f>COUNTIF(D416:D469,"Quality &amp; Excellence")</f>
        <v>1</v>
      </c>
    </row>
    <row r="408" spans="1:3" s="29" customFormat="1" ht="12.75">
      <c r="A408" s="27"/>
      <c r="B408" s="25" t="s">
        <v>572</v>
      </c>
      <c r="C408" s="28">
        <f>COUNTIF(D416:D469,"Internships")</f>
        <v>2</v>
      </c>
    </row>
    <row r="409" spans="1:3" s="29" customFormat="1" ht="12.75">
      <c r="A409" s="27"/>
      <c r="B409" s="31" t="s">
        <v>583</v>
      </c>
      <c r="C409" s="28">
        <f>COUNTIF(D416:D469,"Employment Readiness")</f>
        <v>2</v>
      </c>
    </row>
    <row r="410" spans="1:3" s="29" customFormat="1" ht="12.75">
      <c r="A410" s="27"/>
      <c r="B410" s="31" t="s">
        <v>576</v>
      </c>
      <c r="C410" s="28">
        <f>COUNTIF(D417:D470,"Program growth - CTE")</f>
        <v>5</v>
      </c>
    </row>
    <row r="411" spans="1:3" s="29" customFormat="1" ht="12.75">
      <c r="A411" s="27"/>
      <c r="B411" s="31" t="s">
        <v>573</v>
      </c>
      <c r="C411" s="28">
        <f>COUNTIF(D417:D470,"Programs - Health Professions")</f>
        <v>2</v>
      </c>
    </row>
    <row r="412" spans="1:3" s="29" customFormat="1" ht="12.75">
      <c r="A412" s="27"/>
      <c r="B412" s="31" t="s">
        <v>592</v>
      </c>
      <c r="C412" s="28">
        <f>COUNTIF(D419:D472,"Flexible Course Schedule")</f>
        <v>1</v>
      </c>
    </row>
    <row r="413" spans="1:3" s="29" customFormat="1" ht="12.75">
      <c r="A413" s="27"/>
      <c r="B413" s="31" t="s">
        <v>591</v>
      </c>
      <c r="C413" s="28">
        <f>COUNTIF(D419:D472,"Online Courses")</f>
        <v>1</v>
      </c>
    </row>
    <row r="414" spans="1:3" s="29" customFormat="1" ht="12.75">
      <c r="A414" s="27"/>
      <c r="B414" s="31" t="s">
        <v>590</v>
      </c>
      <c r="C414" s="28">
        <f>COUNTIF(D419:D472,"Partnerships")</f>
        <v>10</v>
      </c>
    </row>
    <row r="415" spans="2:3" ht="12.75">
      <c r="B415" s="31" t="s">
        <v>602</v>
      </c>
      <c r="C415" s="1">
        <f>COUNTIF(D420:D473,"Service Learning")</f>
        <v>1</v>
      </c>
    </row>
    <row r="416" ht="12.75">
      <c r="B416" s="31"/>
    </row>
    <row r="417" spans="1:4" ht="25.5">
      <c r="A417" s="6" t="s">
        <v>612</v>
      </c>
      <c r="B417" s="6" t="s">
        <v>624</v>
      </c>
      <c r="C417" s="6" t="s">
        <v>625</v>
      </c>
      <c r="D417" s="24" t="s">
        <v>564</v>
      </c>
    </row>
    <row r="418" spans="1:4" ht="37.5" customHeight="1">
      <c r="A418" s="7">
        <v>1</v>
      </c>
      <c r="B418" s="8">
        <v>41382.89027777778</v>
      </c>
      <c r="C418" s="1" t="s">
        <v>173</v>
      </c>
      <c r="D418" s="25" t="s">
        <v>573</v>
      </c>
    </row>
    <row r="419" spans="1:4" ht="12.75">
      <c r="A419" s="7">
        <v>2</v>
      </c>
      <c r="B419" s="8">
        <v>41381.86111111111</v>
      </c>
      <c r="C419" s="1" t="s">
        <v>174</v>
      </c>
      <c r="D419" s="25" t="s">
        <v>590</v>
      </c>
    </row>
    <row r="420" spans="1:4" ht="12.75">
      <c r="A420" s="7">
        <v>3</v>
      </c>
      <c r="B420" s="8">
        <v>41380.881944444445</v>
      </c>
      <c r="C420" s="1" t="s">
        <v>175</v>
      </c>
      <c r="D420" s="25" t="s">
        <v>576</v>
      </c>
    </row>
    <row r="421" spans="1:4" ht="25.5">
      <c r="A421" s="7">
        <v>4</v>
      </c>
      <c r="B421" s="8">
        <v>41380.61041666667</v>
      </c>
      <c r="C421" s="1" t="s">
        <v>176</v>
      </c>
      <c r="D421" s="26" t="s">
        <v>588</v>
      </c>
    </row>
    <row r="422" spans="1:4" ht="12.75">
      <c r="A422" s="7">
        <v>5</v>
      </c>
      <c r="B422" s="8">
        <v>41379.868055555555</v>
      </c>
      <c r="C422" s="1" t="s">
        <v>177</v>
      </c>
      <c r="D422" s="25" t="s">
        <v>565</v>
      </c>
    </row>
    <row r="423" spans="1:4" ht="12.75">
      <c r="A423" s="7">
        <v>6</v>
      </c>
      <c r="B423" s="8">
        <v>41379.07638888889</v>
      </c>
      <c r="C423" s="1" t="s">
        <v>178</v>
      </c>
      <c r="D423" s="25" t="s">
        <v>601</v>
      </c>
    </row>
    <row r="424" spans="1:4" ht="25.5">
      <c r="A424" s="7">
        <v>7</v>
      </c>
      <c r="B424" s="8">
        <v>41377.92638888889</v>
      </c>
      <c r="C424" s="1" t="s">
        <v>179</v>
      </c>
      <c r="D424" s="25" t="s">
        <v>576</v>
      </c>
    </row>
    <row r="425" spans="1:4" ht="12.75">
      <c r="A425" s="7">
        <v>8</v>
      </c>
      <c r="B425" s="8">
        <v>41376.8125</v>
      </c>
      <c r="C425" s="1" t="s">
        <v>180</v>
      </c>
      <c r="D425" s="25" t="s">
        <v>590</v>
      </c>
    </row>
    <row r="426" spans="1:3" ht="12.75">
      <c r="A426" s="7">
        <v>9</v>
      </c>
      <c r="B426" s="8">
        <v>41376.57847222222</v>
      </c>
      <c r="C426" s="1" t="s">
        <v>181</v>
      </c>
    </row>
    <row r="427" spans="1:3" ht="12.75">
      <c r="A427" s="7">
        <v>10</v>
      </c>
      <c r="B427" s="8">
        <v>41376.15694444445</v>
      </c>
      <c r="C427" s="1" t="s">
        <v>182</v>
      </c>
    </row>
    <row r="428" spans="1:3" ht="12.75">
      <c r="A428" s="7">
        <v>11</v>
      </c>
      <c r="B428" s="8">
        <v>41376.118055555555</v>
      </c>
      <c r="C428" s="1" t="s">
        <v>712</v>
      </c>
    </row>
    <row r="429" spans="1:4" ht="12.75">
      <c r="A429" s="7">
        <v>12</v>
      </c>
      <c r="B429" s="8">
        <v>41373.751388888886</v>
      </c>
      <c r="C429" s="1" t="s">
        <v>183</v>
      </c>
      <c r="D429" s="25" t="s">
        <v>597</v>
      </c>
    </row>
    <row r="430" spans="1:4" ht="12.75">
      <c r="A430" s="7">
        <v>13</v>
      </c>
      <c r="B430" s="8">
        <v>41368.504166666666</v>
      </c>
      <c r="C430" s="1" t="s">
        <v>184</v>
      </c>
      <c r="D430" s="25" t="s">
        <v>597</v>
      </c>
    </row>
    <row r="431" spans="1:3" ht="12.75">
      <c r="A431" s="7">
        <v>14</v>
      </c>
      <c r="B431" s="8">
        <v>41366.70208333333</v>
      </c>
      <c r="C431" s="1" t="s">
        <v>185</v>
      </c>
    </row>
    <row r="432" spans="1:5" ht="51">
      <c r="A432" s="7">
        <v>15</v>
      </c>
      <c r="B432" s="8">
        <v>41366.64375</v>
      </c>
      <c r="C432" s="1" t="s">
        <v>186</v>
      </c>
      <c r="D432" s="25" t="s">
        <v>610</v>
      </c>
      <c r="E432" s="25" t="s">
        <v>580</v>
      </c>
    </row>
    <row r="433" spans="1:4" ht="12.75">
      <c r="A433" s="7">
        <v>16</v>
      </c>
      <c r="B433" s="8">
        <v>41366.27361111111</v>
      </c>
      <c r="C433" s="1" t="s">
        <v>187</v>
      </c>
      <c r="D433" s="25" t="s">
        <v>590</v>
      </c>
    </row>
    <row r="434" spans="1:4" ht="30.75" customHeight="1">
      <c r="A434" s="7">
        <v>17</v>
      </c>
      <c r="B434" s="8">
        <v>41365.989583333336</v>
      </c>
      <c r="C434" s="1" t="s">
        <v>188</v>
      </c>
      <c r="D434" s="26" t="s">
        <v>220</v>
      </c>
    </row>
    <row r="435" spans="1:4" ht="25.5">
      <c r="A435" s="7">
        <v>18</v>
      </c>
      <c r="B435" s="8">
        <v>41365.981944444444</v>
      </c>
      <c r="C435" s="1" t="s">
        <v>189</v>
      </c>
      <c r="D435" s="25" t="s">
        <v>590</v>
      </c>
    </row>
    <row r="436" spans="1:4" ht="12.75">
      <c r="A436" s="7">
        <v>19</v>
      </c>
      <c r="B436" s="8">
        <v>41365.75347222222</v>
      </c>
      <c r="C436" s="1" t="s">
        <v>190</v>
      </c>
      <c r="D436" s="25" t="s">
        <v>590</v>
      </c>
    </row>
    <row r="437" spans="1:4" ht="39" customHeight="1">
      <c r="A437" s="7">
        <v>20</v>
      </c>
      <c r="B437" s="8">
        <v>41365.71041666667</v>
      </c>
      <c r="C437" s="1" t="s">
        <v>191</v>
      </c>
      <c r="D437" s="25" t="s">
        <v>590</v>
      </c>
    </row>
    <row r="438" spans="1:4" ht="51" customHeight="1">
      <c r="A438" s="7">
        <v>21</v>
      </c>
      <c r="B438" s="8">
        <v>41365.69583333333</v>
      </c>
      <c r="C438" s="1" t="s">
        <v>192</v>
      </c>
      <c r="D438" s="25" t="s">
        <v>602</v>
      </c>
    </row>
    <row r="439" spans="1:4" ht="25.5">
      <c r="A439" s="7">
        <v>22</v>
      </c>
      <c r="B439" s="8">
        <v>41365.6875</v>
      </c>
      <c r="C439" s="1" t="s">
        <v>193</v>
      </c>
      <c r="D439" s="25" t="s">
        <v>590</v>
      </c>
    </row>
    <row r="440" spans="1:3" ht="18.75" customHeight="1">
      <c r="A440" s="7">
        <v>23</v>
      </c>
      <c r="B440" s="8">
        <v>41365.68263888889</v>
      </c>
      <c r="C440" s="1" t="s">
        <v>654</v>
      </c>
    </row>
    <row r="441" spans="1:4" ht="12.75">
      <c r="A441" s="7">
        <v>24</v>
      </c>
      <c r="B441" s="8">
        <v>41365.638194444444</v>
      </c>
      <c r="C441" s="1" t="s">
        <v>194</v>
      </c>
      <c r="D441" s="25" t="s">
        <v>591</v>
      </c>
    </row>
    <row r="442" spans="1:4" ht="12.75">
      <c r="A442" s="7">
        <v>25</v>
      </c>
      <c r="B442" s="8">
        <v>41365.57777777778</v>
      </c>
      <c r="C442" s="1" t="s">
        <v>195</v>
      </c>
      <c r="D442" s="25" t="s">
        <v>573</v>
      </c>
    </row>
    <row r="443" spans="1:4" ht="12.75">
      <c r="A443" s="7">
        <v>26</v>
      </c>
      <c r="B443" s="8">
        <v>41359.90555555555</v>
      </c>
      <c r="C443" s="1" t="s">
        <v>196</v>
      </c>
      <c r="D443" s="25" t="s">
        <v>576</v>
      </c>
    </row>
    <row r="444" spans="1:4" ht="12.75">
      <c r="A444" s="7">
        <v>27</v>
      </c>
      <c r="B444" s="8">
        <v>41359.84861111111</v>
      </c>
      <c r="C444" s="1" t="s">
        <v>197</v>
      </c>
      <c r="D444" s="25" t="s">
        <v>598</v>
      </c>
    </row>
    <row r="445" spans="1:4" ht="12.75">
      <c r="A445" s="7">
        <v>28</v>
      </c>
      <c r="B445" s="8">
        <v>41359.13888888889</v>
      </c>
      <c r="C445" s="1" t="s">
        <v>198</v>
      </c>
      <c r="D445" s="25" t="s">
        <v>576</v>
      </c>
    </row>
    <row r="446" spans="1:4" ht="26.25" customHeight="1">
      <c r="A446" s="7">
        <v>29</v>
      </c>
      <c r="B446" s="8">
        <v>41358.631944444445</v>
      </c>
      <c r="C446" s="1" t="s">
        <v>199</v>
      </c>
      <c r="D446" s="25" t="s">
        <v>598</v>
      </c>
    </row>
    <row r="447" spans="1:4" ht="12.75">
      <c r="A447" s="7">
        <v>30</v>
      </c>
      <c r="B447" s="8">
        <v>41358.615277777775</v>
      </c>
      <c r="C447" s="1" t="s">
        <v>200</v>
      </c>
      <c r="D447" s="25" t="s">
        <v>590</v>
      </c>
    </row>
    <row r="448" spans="1:3" ht="12.75">
      <c r="A448" s="7">
        <v>31</v>
      </c>
      <c r="B448" s="8">
        <v>41357.95277777778</v>
      </c>
      <c r="C448" s="1" t="s">
        <v>201</v>
      </c>
    </row>
    <row r="449" spans="1:4" ht="12.75">
      <c r="A449" s="7">
        <v>32</v>
      </c>
      <c r="B449" s="8">
        <v>41357.566666666666</v>
      </c>
      <c r="C449" s="1" t="s">
        <v>202</v>
      </c>
      <c r="D449" s="25" t="s">
        <v>576</v>
      </c>
    </row>
    <row r="450" spans="1:4" ht="51.75" customHeight="1">
      <c r="A450" s="7">
        <v>33</v>
      </c>
      <c r="B450" s="8">
        <v>41356.84444444445</v>
      </c>
      <c r="C450" s="1" t="s">
        <v>203</v>
      </c>
      <c r="D450" s="25" t="s">
        <v>603</v>
      </c>
    </row>
    <row r="451" spans="1:4" ht="25.5">
      <c r="A451" s="7">
        <v>34</v>
      </c>
      <c r="B451" s="8">
        <v>41355.924305555556</v>
      </c>
      <c r="C451" s="1" t="s">
        <v>204</v>
      </c>
      <c r="D451" s="25" t="s">
        <v>590</v>
      </c>
    </row>
    <row r="452" spans="1:3" ht="12.75">
      <c r="A452" s="7">
        <v>35</v>
      </c>
      <c r="B452" s="8">
        <v>41355.805555555555</v>
      </c>
      <c r="C452" s="1" t="s">
        <v>205</v>
      </c>
    </row>
    <row r="453" spans="1:3" ht="12.75">
      <c r="A453" s="7">
        <v>36</v>
      </c>
      <c r="B453" s="8">
        <v>41355.74166666667</v>
      </c>
      <c r="C453" s="1" t="s">
        <v>206</v>
      </c>
    </row>
    <row r="454" spans="1:4" ht="38.25">
      <c r="A454" s="7">
        <v>37</v>
      </c>
      <c r="B454" s="8">
        <v>41355.60833333333</v>
      </c>
      <c r="C454" s="1" t="s">
        <v>207</v>
      </c>
      <c r="D454" s="25" t="s">
        <v>597</v>
      </c>
    </row>
    <row r="455" spans="1:4" ht="12.75">
      <c r="A455" s="7">
        <v>38</v>
      </c>
      <c r="B455" s="8">
        <v>41355.586805555555</v>
      </c>
      <c r="C455" s="1" t="s">
        <v>208</v>
      </c>
      <c r="D455" s="25" t="s">
        <v>597</v>
      </c>
    </row>
    <row r="456" spans="1:4" ht="12.75">
      <c r="A456" s="7">
        <v>39</v>
      </c>
      <c r="B456" s="8">
        <v>41355.58541666667</v>
      </c>
      <c r="C456" s="1" t="s">
        <v>209</v>
      </c>
      <c r="D456" s="25" t="s">
        <v>588</v>
      </c>
    </row>
    <row r="457" spans="1:3" ht="12.75">
      <c r="A457" s="7">
        <v>40</v>
      </c>
      <c r="B457" s="8">
        <v>41355.57777777778</v>
      </c>
      <c r="C457" s="1" t="s">
        <v>210</v>
      </c>
    </row>
    <row r="458" spans="1:4" ht="12.75">
      <c r="A458" s="7">
        <v>41</v>
      </c>
      <c r="B458" s="8">
        <v>41355.56805555556</v>
      </c>
      <c r="C458" s="1" t="s">
        <v>160</v>
      </c>
      <c r="D458" s="25" t="s">
        <v>577</v>
      </c>
    </row>
    <row r="459" spans="1:3" ht="12.75">
      <c r="A459" s="7">
        <v>42</v>
      </c>
      <c r="B459" s="8">
        <v>41355.22222222222</v>
      </c>
      <c r="C459" s="1" t="s">
        <v>211</v>
      </c>
    </row>
    <row r="460" spans="1:4" ht="12.75">
      <c r="A460" s="7">
        <v>43</v>
      </c>
      <c r="B460" s="8">
        <v>41355.16180555556</v>
      </c>
      <c r="C460" s="1" t="s">
        <v>212</v>
      </c>
      <c r="D460" s="25" t="s">
        <v>586</v>
      </c>
    </row>
    <row r="461" spans="1:4" ht="25.5">
      <c r="A461" s="7">
        <v>44</v>
      </c>
      <c r="B461" s="8">
        <v>41355.080555555556</v>
      </c>
      <c r="C461" s="1" t="s">
        <v>213</v>
      </c>
      <c r="D461" s="25" t="s">
        <v>565</v>
      </c>
    </row>
    <row r="462" spans="1:4" ht="12.75">
      <c r="A462" s="7">
        <v>45</v>
      </c>
      <c r="B462" s="8">
        <v>41355.04791666667</v>
      </c>
      <c r="C462" s="1" t="s">
        <v>163</v>
      </c>
      <c r="D462" s="25" t="s">
        <v>597</v>
      </c>
    </row>
    <row r="463" spans="1:4" ht="25.5">
      <c r="A463" s="7">
        <v>46</v>
      </c>
      <c r="B463" s="8">
        <v>41354.97777777778</v>
      </c>
      <c r="C463" s="1" t="s">
        <v>214</v>
      </c>
      <c r="D463" s="25" t="s">
        <v>592</v>
      </c>
    </row>
    <row r="464" spans="1:3" ht="29.25" customHeight="1">
      <c r="A464" s="7">
        <v>47</v>
      </c>
      <c r="B464" s="8">
        <v>41354.955555555556</v>
      </c>
      <c r="C464" s="1" t="s">
        <v>215</v>
      </c>
    </row>
    <row r="465" spans="1:3" ht="12.75">
      <c r="A465" s="7">
        <v>48</v>
      </c>
      <c r="B465" s="8">
        <v>41354.95347222222</v>
      </c>
      <c r="C465" s="1" t="s">
        <v>216</v>
      </c>
    </row>
    <row r="466" spans="1:4" ht="12.75">
      <c r="A466" s="7">
        <v>49</v>
      </c>
      <c r="B466" s="8">
        <v>41354.95</v>
      </c>
      <c r="C466" s="1" t="s">
        <v>217</v>
      </c>
      <c r="D466" s="25" t="s">
        <v>572</v>
      </c>
    </row>
    <row r="467" spans="1:4" ht="24.75" customHeight="1">
      <c r="A467" s="7">
        <v>50</v>
      </c>
      <c r="B467" s="8">
        <v>41354.91736111111</v>
      </c>
      <c r="C467" s="1" t="s">
        <v>218</v>
      </c>
      <c r="D467" s="25" t="s">
        <v>572</v>
      </c>
    </row>
    <row r="468" spans="1:5" ht="52.5" customHeight="1">
      <c r="A468" s="7">
        <v>51</v>
      </c>
      <c r="B468" s="8">
        <v>41354.89722222222</v>
      </c>
      <c r="C468" s="1" t="s">
        <v>219</v>
      </c>
      <c r="D468" s="25" t="s">
        <v>613</v>
      </c>
      <c r="E468" s="25" t="s">
        <v>580</v>
      </c>
    </row>
    <row r="469" spans="1:4" ht="38.25">
      <c r="A469" s="7">
        <v>52</v>
      </c>
      <c r="B469" s="8">
        <v>41354.875</v>
      </c>
      <c r="C469" s="1" t="s">
        <v>226</v>
      </c>
      <c r="D469" s="25" t="s">
        <v>590</v>
      </c>
    </row>
    <row r="470" spans="1:4" ht="12.75">
      <c r="A470" s="7">
        <v>53</v>
      </c>
      <c r="B470" s="8">
        <v>41354.873611111114</v>
      </c>
      <c r="C470" s="1" t="s">
        <v>170</v>
      </c>
      <c r="D470" s="25" t="s">
        <v>598</v>
      </c>
    </row>
    <row r="471" spans="1:3" ht="12.75">
      <c r="A471" s="7">
        <v>54</v>
      </c>
      <c r="B471" s="8">
        <v>41354.87222222222</v>
      </c>
      <c r="C471" s="1" t="s">
        <v>227</v>
      </c>
    </row>
    <row r="474" spans="1:5" ht="24.75" customHeight="1">
      <c r="A474" s="79" t="s">
        <v>228</v>
      </c>
      <c r="B474" s="79" t="s">
        <v>228</v>
      </c>
      <c r="C474" s="79" t="s">
        <v>228</v>
      </c>
      <c r="D474" s="35"/>
      <c r="E474" s="35"/>
    </row>
    <row r="475" spans="1:3" ht="19.5" customHeight="1">
      <c r="A475" s="74" t="s">
        <v>619</v>
      </c>
      <c r="B475" s="74" t="s">
        <v>619</v>
      </c>
      <c r="C475" s="2" t="s">
        <v>620</v>
      </c>
    </row>
    <row r="476" spans="1:3" ht="12.75">
      <c r="A476" s="72"/>
      <c r="B476" s="72"/>
      <c r="C476" s="18">
        <v>54</v>
      </c>
    </row>
    <row r="477" spans="1:3" ht="12.75">
      <c r="A477" s="76" t="s">
        <v>621</v>
      </c>
      <c r="B477" s="76">
        <v>54</v>
      </c>
      <c r="C477" s="19">
        <v>54</v>
      </c>
    </row>
    <row r="478" spans="1:3" ht="12.75">
      <c r="A478" s="73" t="s">
        <v>622</v>
      </c>
      <c r="B478" s="73">
        <v>11</v>
      </c>
      <c r="C478" s="20">
        <v>11</v>
      </c>
    </row>
    <row r="479" spans="1:3" s="29" customFormat="1" ht="12.75">
      <c r="A479" s="27"/>
      <c r="B479" s="30" t="s">
        <v>564</v>
      </c>
      <c r="C479" s="28"/>
    </row>
    <row r="480" spans="1:3" s="29" customFormat="1" ht="25.5">
      <c r="A480" s="27"/>
      <c r="B480" s="42" t="s">
        <v>589</v>
      </c>
      <c r="C480" s="28">
        <f>COUNTIF(D495:D548,"Continuing Education &amp; Life Enrichment")</f>
        <v>1</v>
      </c>
    </row>
    <row r="481" spans="1:3" s="29" customFormat="1" ht="12.75">
      <c r="A481" s="27"/>
      <c r="B481" s="31" t="s">
        <v>583</v>
      </c>
      <c r="C481" s="28">
        <f>COUNTIF(D496:D549,"Employment Readiness")</f>
        <v>4</v>
      </c>
    </row>
    <row r="482" spans="1:3" s="29" customFormat="1" ht="12.75">
      <c r="A482" s="27"/>
      <c r="B482" s="31" t="s">
        <v>566</v>
      </c>
      <c r="C482" s="28">
        <f>COUNTIF(D496:D549,"Program alignment to industry")</f>
        <v>5</v>
      </c>
    </row>
    <row r="483" spans="1:3" s="29" customFormat="1" ht="12.75">
      <c r="A483" s="27"/>
      <c r="B483" s="31" t="s">
        <v>576</v>
      </c>
      <c r="C483" s="28">
        <f>COUNTIF(D496:D549,"Program growth - CTE")</f>
        <v>14</v>
      </c>
    </row>
    <row r="484" spans="1:3" s="29" customFormat="1" ht="12.75">
      <c r="A484" s="27"/>
      <c r="B484" s="31" t="s">
        <v>573</v>
      </c>
      <c r="C484" s="28">
        <f>COUNTIF(D496:D549,"Programs - Health Professions")</f>
        <v>6</v>
      </c>
    </row>
    <row r="485" spans="1:3" s="29" customFormat="1" ht="12.75">
      <c r="A485" s="27"/>
      <c r="B485" s="31" t="s">
        <v>604</v>
      </c>
      <c r="C485" s="28">
        <f>COUNTIF(D495:D548,"Program - Theater")</f>
        <v>1</v>
      </c>
    </row>
    <row r="486" spans="1:3" s="29" customFormat="1" ht="12.75">
      <c r="A486" s="27"/>
      <c r="B486" s="31" t="s">
        <v>606</v>
      </c>
      <c r="C486" s="28">
        <f>COUNTIF(D496:D549,"High School connections")</f>
        <v>1</v>
      </c>
    </row>
    <row r="487" spans="1:3" s="29" customFormat="1" ht="12.75">
      <c r="A487" s="27"/>
      <c r="B487" s="31" t="s">
        <v>592</v>
      </c>
      <c r="C487" s="28">
        <f>COUNTIF(D495:D548,"Flexible Course Schedule")</f>
        <v>1</v>
      </c>
    </row>
    <row r="488" spans="1:3" s="29" customFormat="1" ht="12.75">
      <c r="A488" s="27"/>
      <c r="B488" s="31" t="s">
        <v>591</v>
      </c>
      <c r="C488" s="28">
        <f>COUNTIF(D495:D548,"Online Courses")</f>
        <v>1</v>
      </c>
    </row>
    <row r="489" spans="1:3" s="29" customFormat="1" ht="12.75">
      <c r="A489" s="27"/>
      <c r="B489" s="31" t="s">
        <v>590</v>
      </c>
      <c r="C489" s="28">
        <f>COUNTIF(D495:D548,"Partnerships")</f>
        <v>1</v>
      </c>
    </row>
    <row r="490" spans="1:3" s="29" customFormat="1" ht="12.75">
      <c r="A490" s="27"/>
      <c r="B490" s="31" t="s">
        <v>221</v>
      </c>
      <c r="C490" s="28">
        <f>COUNTIF(D495:D548,"Partnerships - Health Professions")</f>
        <v>1</v>
      </c>
    </row>
    <row r="491" spans="1:3" s="29" customFormat="1" ht="12.75">
      <c r="A491" s="27"/>
      <c r="B491" s="31" t="s">
        <v>574</v>
      </c>
      <c r="C491" s="28">
        <f>COUNTIF(D496:D549,"Technology")</f>
        <v>2</v>
      </c>
    </row>
    <row r="492" spans="1:3" s="29" customFormat="1" ht="12.75">
      <c r="A492" s="27"/>
      <c r="B492" s="31" t="s">
        <v>608</v>
      </c>
      <c r="C492" s="28">
        <f>COUNTIF(D496:D549,"Social Media Skills")</f>
        <v>1</v>
      </c>
    </row>
    <row r="494" spans="1:4" ht="25.5">
      <c r="A494" s="6" t="s">
        <v>612</v>
      </c>
      <c r="B494" s="6" t="s">
        <v>624</v>
      </c>
      <c r="C494" s="6" t="s">
        <v>625</v>
      </c>
      <c r="D494" s="24" t="s">
        <v>564</v>
      </c>
    </row>
    <row r="495" spans="1:5" ht="12.75">
      <c r="A495" s="7">
        <v>1</v>
      </c>
      <c r="B495" s="8">
        <v>41383.85972222222</v>
      </c>
      <c r="C495" s="1" t="s">
        <v>229</v>
      </c>
      <c r="D495" s="25" t="s">
        <v>610</v>
      </c>
      <c r="E495" s="25" t="s">
        <v>580</v>
      </c>
    </row>
    <row r="496" spans="1:4" ht="25.5">
      <c r="A496" s="7">
        <v>2</v>
      </c>
      <c r="B496" s="8">
        <v>41382.89027777778</v>
      </c>
      <c r="C496" s="1" t="s">
        <v>230</v>
      </c>
      <c r="D496" s="25" t="s">
        <v>573</v>
      </c>
    </row>
    <row r="497" spans="1:4" ht="12.75">
      <c r="A497" s="7">
        <v>3</v>
      </c>
      <c r="B497" s="8">
        <v>41381.86111111111</v>
      </c>
      <c r="C497" s="1" t="s">
        <v>231</v>
      </c>
      <c r="D497" s="25" t="s">
        <v>566</v>
      </c>
    </row>
    <row r="498" spans="1:4" ht="25.5">
      <c r="A498" s="7">
        <v>4</v>
      </c>
      <c r="B498" s="8">
        <v>41380.881944444445</v>
      </c>
      <c r="C498" s="1" t="s">
        <v>232</v>
      </c>
      <c r="D498" s="25" t="s">
        <v>584</v>
      </c>
    </row>
    <row r="499" spans="1:3" ht="12.75">
      <c r="A499" s="7">
        <v>5</v>
      </c>
      <c r="B499" s="8">
        <v>41380.61041666667</v>
      </c>
      <c r="C499" s="1" t="s">
        <v>233</v>
      </c>
    </row>
    <row r="500" spans="1:4" ht="12.75">
      <c r="A500" s="7">
        <v>6</v>
      </c>
      <c r="B500" s="8">
        <v>41379.07638888889</v>
      </c>
      <c r="C500" s="1" t="s">
        <v>234</v>
      </c>
      <c r="D500" s="25" t="s">
        <v>591</v>
      </c>
    </row>
    <row r="501" spans="1:4" ht="25.5">
      <c r="A501" s="7">
        <v>7</v>
      </c>
      <c r="B501" s="8">
        <v>41377.92638888889</v>
      </c>
      <c r="C501" s="1" t="s">
        <v>235</v>
      </c>
      <c r="D501" s="25" t="s">
        <v>603</v>
      </c>
    </row>
    <row r="502" spans="1:4" ht="12.75">
      <c r="A502" s="7">
        <v>8</v>
      </c>
      <c r="B502" s="8">
        <v>41377.01527777778</v>
      </c>
      <c r="C502" s="1" t="s">
        <v>236</v>
      </c>
      <c r="D502" s="25" t="s">
        <v>576</v>
      </c>
    </row>
    <row r="503" spans="1:5" ht="12.75">
      <c r="A503" s="7">
        <v>9</v>
      </c>
      <c r="B503" s="8">
        <v>41376.8125</v>
      </c>
      <c r="C503" s="1" t="s">
        <v>237</v>
      </c>
      <c r="D503" s="25" t="s">
        <v>614</v>
      </c>
      <c r="E503" s="25" t="s">
        <v>580</v>
      </c>
    </row>
    <row r="504" spans="1:4" ht="12.75">
      <c r="A504" s="7">
        <v>10</v>
      </c>
      <c r="B504" s="8">
        <v>41376.57847222222</v>
      </c>
      <c r="C504" s="1" t="s">
        <v>238</v>
      </c>
      <c r="D504" s="25" t="s">
        <v>598</v>
      </c>
    </row>
    <row r="505" spans="1:4" ht="12.75">
      <c r="A505" s="7">
        <v>11</v>
      </c>
      <c r="B505" s="8">
        <v>41376.15694444445</v>
      </c>
      <c r="C505" s="1" t="s">
        <v>239</v>
      </c>
      <c r="D505" s="25" t="s">
        <v>576</v>
      </c>
    </row>
    <row r="506" spans="1:4" ht="25.5">
      <c r="A506" s="7">
        <v>12</v>
      </c>
      <c r="B506" s="8">
        <v>41376.118055555555</v>
      </c>
      <c r="C506" s="1" t="s">
        <v>240</v>
      </c>
      <c r="D506" s="25" t="s">
        <v>576</v>
      </c>
    </row>
    <row r="507" spans="1:3" ht="12.75">
      <c r="A507" s="7">
        <v>13</v>
      </c>
      <c r="B507" s="8">
        <v>41373.751388888886</v>
      </c>
      <c r="C507" s="1" t="s">
        <v>81</v>
      </c>
    </row>
    <row r="508" spans="1:4" ht="25.5">
      <c r="A508" s="7">
        <v>14</v>
      </c>
      <c r="B508" s="8">
        <v>41366.70208333333</v>
      </c>
      <c r="C508" s="1" t="s">
        <v>241</v>
      </c>
      <c r="D508" s="26" t="s">
        <v>589</v>
      </c>
    </row>
    <row r="509" spans="1:4" ht="12.75">
      <c r="A509" s="7">
        <v>15</v>
      </c>
      <c r="B509" s="8">
        <v>41366.64375</v>
      </c>
      <c r="C509" s="1" t="s">
        <v>242</v>
      </c>
      <c r="D509" s="25" t="s">
        <v>576</v>
      </c>
    </row>
    <row r="510" spans="1:4" ht="12.75">
      <c r="A510" s="7">
        <v>16</v>
      </c>
      <c r="B510" s="8">
        <v>41366.27361111111</v>
      </c>
      <c r="C510" s="1" t="s">
        <v>243</v>
      </c>
      <c r="D510" s="25" t="s">
        <v>573</v>
      </c>
    </row>
    <row r="511" spans="1:4" ht="12.75">
      <c r="A511" s="7">
        <v>17</v>
      </c>
      <c r="B511" s="8">
        <v>41365.989583333336</v>
      </c>
      <c r="C511" s="1" t="s">
        <v>244</v>
      </c>
      <c r="D511" s="25" t="s">
        <v>576</v>
      </c>
    </row>
    <row r="512" spans="1:4" ht="38.25">
      <c r="A512" s="7">
        <v>18</v>
      </c>
      <c r="B512" s="8">
        <v>41365.981944444444</v>
      </c>
      <c r="C512" s="1" t="s">
        <v>245</v>
      </c>
      <c r="D512" s="25" t="s">
        <v>598</v>
      </c>
    </row>
    <row r="513" spans="1:4" ht="12.75">
      <c r="A513" s="7">
        <v>19</v>
      </c>
      <c r="B513" s="8">
        <v>41365.97708333333</v>
      </c>
      <c r="C513" s="1" t="s">
        <v>246</v>
      </c>
      <c r="D513" s="25" t="s">
        <v>573</v>
      </c>
    </row>
    <row r="514" spans="1:4" ht="12.75">
      <c r="A514" s="7">
        <v>20</v>
      </c>
      <c r="B514" s="8">
        <v>41365.76666666667</v>
      </c>
      <c r="C514" s="1" t="s">
        <v>247</v>
      </c>
      <c r="D514" s="25" t="s">
        <v>576</v>
      </c>
    </row>
    <row r="515" spans="1:4" ht="25.5">
      <c r="A515" s="7">
        <v>21</v>
      </c>
      <c r="B515" s="8">
        <v>41365.75347222222</v>
      </c>
      <c r="C515" s="1" t="s">
        <v>248</v>
      </c>
      <c r="D515" s="25" t="s">
        <v>566</v>
      </c>
    </row>
    <row r="516" spans="1:4" ht="12.75">
      <c r="A516" s="7">
        <v>22</v>
      </c>
      <c r="B516" s="8">
        <v>41365.71041666667</v>
      </c>
      <c r="C516" s="1" t="s">
        <v>249</v>
      </c>
      <c r="D516" s="25" t="s">
        <v>574</v>
      </c>
    </row>
    <row r="517" spans="1:4" s="29" customFormat="1" ht="45.75" customHeight="1">
      <c r="A517" s="38">
        <v>23</v>
      </c>
      <c r="B517" s="39">
        <v>41365.69583333333</v>
      </c>
      <c r="C517" s="40" t="s">
        <v>250</v>
      </c>
      <c r="D517" s="41" t="s">
        <v>598</v>
      </c>
    </row>
    <row r="518" spans="1:3" ht="12.75">
      <c r="A518" s="7">
        <v>24</v>
      </c>
      <c r="B518" s="8">
        <v>41365.6875</v>
      </c>
      <c r="C518" s="1" t="s">
        <v>251</v>
      </c>
    </row>
    <row r="519" spans="1:3" ht="12.75">
      <c r="A519" s="7">
        <v>25</v>
      </c>
      <c r="B519" s="8">
        <v>41365.68263888889</v>
      </c>
      <c r="C519" s="1" t="s">
        <v>654</v>
      </c>
    </row>
    <row r="520" spans="1:3" ht="12.75">
      <c r="A520" s="7">
        <v>26</v>
      </c>
      <c r="B520" s="8">
        <v>41365.638194444444</v>
      </c>
      <c r="C520" s="1" t="s">
        <v>252</v>
      </c>
    </row>
    <row r="521" spans="1:4" ht="12.75">
      <c r="A521" s="7">
        <v>27</v>
      </c>
      <c r="B521" s="8">
        <v>41365.57777777778</v>
      </c>
      <c r="C521" s="1" t="s">
        <v>253</v>
      </c>
      <c r="D521" s="25" t="s">
        <v>573</v>
      </c>
    </row>
    <row r="522" spans="1:4" ht="12.75">
      <c r="A522" s="7">
        <v>28</v>
      </c>
      <c r="B522" s="8">
        <v>41359.90555555555</v>
      </c>
      <c r="C522" s="1" t="s">
        <v>254</v>
      </c>
      <c r="D522" s="25" t="s">
        <v>576</v>
      </c>
    </row>
    <row r="523" spans="1:3" ht="12.75">
      <c r="A523" s="7">
        <v>29</v>
      </c>
      <c r="B523" s="8">
        <v>41359.84861111111</v>
      </c>
      <c r="C523" s="1" t="s">
        <v>255</v>
      </c>
    </row>
    <row r="524" spans="1:4" ht="25.5">
      <c r="A524" s="7">
        <v>30</v>
      </c>
      <c r="B524" s="8">
        <v>41359.13888888889</v>
      </c>
      <c r="C524" s="1" t="s">
        <v>256</v>
      </c>
      <c r="D524" s="25" t="s">
        <v>566</v>
      </c>
    </row>
    <row r="525" spans="1:4" ht="25.5">
      <c r="A525" s="7">
        <v>31</v>
      </c>
      <c r="B525" s="8">
        <v>41358.631944444445</v>
      </c>
      <c r="C525" s="1" t="s">
        <v>257</v>
      </c>
      <c r="D525" s="25" t="s">
        <v>566</v>
      </c>
    </row>
    <row r="526" spans="1:3" ht="12.75">
      <c r="A526" s="7">
        <v>32</v>
      </c>
      <c r="B526" s="8">
        <v>41358.615277777775</v>
      </c>
      <c r="C526" s="1" t="s">
        <v>258</v>
      </c>
    </row>
    <row r="527" spans="1:3" ht="12.75">
      <c r="A527" s="7">
        <v>33</v>
      </c>
      <c r="B527" s="8">
        <v>41357.95277777778</v>
      </c>
      <c r="C527" s="1" t="s">
        <v>259</v>
      </c>
    </row>
    <row r="528" spans="1:3" ht="12.75">
      <c r="A528" s="7">
        <v>34</v>
      </c>
      <c r="B528" s="8">
        <v>41357.566666666666</v>
      </c>
      <c r="C528" s="1" t="s">
        <v>260</v>
      </c>
    </row>
    <row r="529" spans="1:3" ht="12.75">
      <c r="A529" s="7">
        <v>35</v>
      </c>
      <c r="B529" s="8">
        <v>41356.84444444445</v>
      </c>
      <c r="C529" s="1" t="s">
        <v>201</v>
      </c>
    </row>
    <row r="530" spans="1:4" ht="12.75">
      <c r="A530" s="7">
        <v>36</v>
      </c>
      <c r="B530" s="8">
        <v>41355.924305555556</v>
      </c>
      <c r="C530" s="1" t="s">
        <v>261</v>
      </c>
      <c r="D530" s="25" t="s">
        <v>576</v>
      </c>
    </row>
    <row r="531" spans="1:4" ht="12.75">
      <c r="A531" s="7">
        <v>37</v>
      </c>
      <c r="B531" s="8">
        <v>41355.805555555555</v>
      </c>
      <c r="C531" s="1" t="s">
        <v>262</v>
      </c>
      <c r="D531" s="25" t="s">
        <v>576</v>
      </c>
    </row>
    <row r="532" spans="1:4" ht="12.75">
      <c r="A532" s="7">
        <v>38</v>
      </c>
      <c r="B532" s="8">
        <v>41355.74166666667</v>
      </c>
      <c r="C532" s="1" t="s">
        <v>263</v>
      </c>
      <c r="D532" s="25" t="s">
        <v>604</v>
      </c>
    </row>
    <row r="533" spans="1:4" ht="12.75">
      <c r="A533" s="7">
        <v>39</v>
      </c>
      <c r="B533" s="8">
        <v>41355.60833333333</v>
      </c>
      <c r="C533" s="1" t="s">
        <v>264</v>
      </c>
      <c r="D533" s="25" t="s">
        <v>592</v>
      </c>
    </row>
    <row r="534" spans="1:3" ht="12.75">
      <c r="A534" s="7">
        <v>40</v>
      </c>
      <c r="B534" s="8">
        <v>41355.58541666667</v>
      </c>
      <c r="C534" s="1" t="s">
        <v>72</v>
      </c>
    </row>
    <row r="535" spans="1:4" ht="12.75">
      <c r="A535" s="7">
        <v>41</v>
      </c>
      <c r="B535" s="8">
        <v>41355.57777777778</v>
      </c>
      <c r="C535" s="1" t="s">
        <v>265</v>
      </c>
      <c r="D535" t="s">
        <v>608</v>
      </c>
    </row>
    <row r="536" spans="1:4" ht="12.75">
      <c r="A536" s="7">
        <v>42</v>
      </c>
      <c r="B536" s="8">
        <v>41355.56805555556</v>
      </c>
      <c r="C536" s="1" t="s">
        <v>266</v>
      </c>
      <c r="D536" s="25" t="s">
        <v>574</v>
      </c>
    </row>
    <row r="537" spans="1:3" ht="12.75">
      <c r="A537" s="7">
        <v>43</v>
      </c>
      <c r="B537" s="8">
        <v>41355.22222222222</v>
      </c>
      <c r="C537" s="1" t="s">
        <v>267</v>
      </c>
    </row>
    <row r="538" spans="1:4" ht="12.75">
      <c r="A538" s="7">
        <v>44</v>
      </c>
      <c r="B538" s="8">
        <v>41355.16180555556</v>
      </c>
      <c r="C538" s="1" t="s">
        <v>268</v>
      </c>
      <c r="D538" s="25" t="s">
        <v>590</v>
      </c>
    </row>
    <row r="539" spans="1:4" ht="38.25" customHeight="1">
      <c r="A539" s="7">
        <v>45</v>
      </c>
      <c r="B539" s="8">
        <v>41355.080555555556</v>
      </c>
      <c r="C539" s="1" t="s">
        <v>269</v>
      </c>
      <c r="D539" s="25" t="s">
        <v>573</v>
      </c>
    </row>
    <row r="540" spans="1:4" ht="12.75">
      <c r="A540" s="7">
        <v>46</v>
      </c>
      <c r="B540" s="8">
        <v>41355.04791666667</v>
      </c>
      <c r="C540" s="1" t="s">
        <v>270</v>
      </c>
      <c r="D540" s="25" t="s">
        <v>598</v>
      </c>
    </row>
    <row r="541" spans="1:4" ht="53.25" customHeight="1">
      <c r="A541" s="7">
        <v>47</v>
      </c>
      <c r="B541" s="8">
        <v>41354.97777777778</v>
      </c>
      <c r="C541" s="1" t="s">
        <v>271</v>
      </c>
      <c r="D541" s="25" t="s">
        <v>576</v>
      </c>
    </row>
    <row r="542" spans="1:4" ht="12.75">
      <c r="A542" s="7">
        <v>48</v>
      </c>
      <c r="B542" s="8">
        <v>41354.95347222222</v>
      </c>
      <c r="C542" s="1" t="s">
        <v>272</v>
      </c>
      <c r="D542" s="25" t="s">
        <v>576</v>
      </c>
    </row>
    <row r="543" spans="1:4" ht="12.75">
      <c r="A543" s="7">
        <v>49</v>
      </c>
      <c r="B543" s="8">
        <v>41354.95</v>
      </c>
      <c r="C543" s="1" t="s">
        <v>273</v>
      </c>
      <c r="D543" s="25" t="s">
        <v>576</v>
      </c>
    </row>
    <row r="544" spans="1:3" ht="12.75">
      <c r="A544" s="7">
        <v>50</v>
      </c>
      <c r="B544" s="8">
        <v>41354.91736111111</v>
      </c>
      <c r="C544" s="1" t="s">
        <v>274</v>
      </c>
    </row>
    <row r="545" spans="1:4" ht="38.25">
      <c r="A545" s="7">
        <v>51</v>
      </c>
      <c r="B545" s="8">
        <v>41354.89722222222</v>
      </c>
      <c r="C545" s="1" t="s">
        <v>275</v>
      </c>
      <c r="D545" s="25" t="s">
        <v>573</v>
      </c>
    </row>
    <row r="546" spans="1:4" ht="38.25" customHeight="1">
      <c r="A546" s="7">
        <v>52</v>
      </c>
      <c r="B546" s="8">
        <v>41354.875</v>
      </c>
      <c r="C546" s="1" t="s">
        <v>276</v>
      </c>
      <c r="D546" s="25" t="s">
        <v>566</v>
      </c>
    </row>
    <row r="547" spans="1:4" ht="12.75">
      <c r="A547" s="7">
        <v>53</v>
      </c>
      <c r="B547" s="8">
        <v>41354.873611111114</v>
      </c>
      <c r="C547" s="1" t="s">
        <v>277</v>
      </c>
      <c r="D547" s="25" t="s">
        <v>576</v>
      </c>
    </row>
    <row r="548" spans="1:4" ht="12.75">
      <c r="A548" s="7">
        <v>54</v>
      </c>
      <c r="B548" s="8">
        <v>41354.87222222222</v>
      </c>
      <c r="C548" s="1" t="s">
        <v>278</v>
      </c>
      <c r="D548" s="25" t="s">
        <v>576</v>
      </c>
    </row>
    <row r="551" spans="1:4" ht="24.75" customHeight="1">
      <c r="A551" s="75" t="s">
        <v>279</v>
      </c>
      <c r="B551" s="75" t="s">
        <v>279</v>
      </c>
      <c r="C551" s="75" t="s">
        <v>279</v>
      </c>
      <c r="D551" s="75" t="s">
        <v>279</v>
      </c>
    </row>
    <row r="552" spans="1:4" ht="22.5" customHeight="1">
      <c r="A552" s="74" t="s">
        <v>619</v>
      </c>
      <c r="B552" s="74" t="s">
        <v>619</v>
      </c>
      <c r="C552" s="2" t="s">
        <v>280</v>
      </c>
      <c r="D552" s="2" t="s">
        <v>620</v>
      </c>
    </row>
    <row r="553" spans="1:4" ht="12.75">
      <c r="A553" s="72" t="s">
        <v>281</v>
      </c>
      <c r="B553" s="72" t="s">
        <v>281</v>
      </c>
      <c r="C553" s="21">
        <v>0.621</v>
      </c>
      <c r="D553" s="3">
        <v>36</v>
      </c>
    </row>
    <row r="554" spans="1:4" ht="12.75">
      <c r="A554" s="72" t="s">
        <v>282</v>
      </c>
      <c r="B554" s="72" t="s">
        <v>282</v>
      </c>
      <c r="C554" s="21">
        <v>0.379</v>
      </c>
      <c r="D554" s="3">
        <v>22</v>
      </c>
    </row>
    <row r="555" spans="1:4" ht="12.75">
      <c r="A555" s="72" t="s">
        <v>283</v>
      </c>
      <c r="B555" s="72" t="s">
        <v>283</v>
      </c>
      <c r="C555" s="80">
        <v>33</v>
      </c>
      <c r="D555" s="10">
        <v>33</v>
      </c>
    </row>
    <row r="556" spans="1:4" ht="12.75">
      <c r="A556" s="76" t="s">
        <v>621</v>
      </c>
      <c r="B556" s="76" t="s">
        <v>621</v>
      </c>
      <c r="C556" s="76">
        <v>58</v>
      </c>
      <c r="D556" s="4">
        <v>58</v>
      </c>
    </row>
    <row r="557" spans="1:4" ht="12.75">
      <c r="A557" s="73" t="s">
        <v>622</v>
      </c>
      <c r="B557" s="73" t="s">
        <v>622</v>
      </c>
      <c r="C557" s="73">
        <v>7</v>
      </c>
      <c r="D557" s="5">
        <v>7</v>
      </c>
    </row>
    <row r="558" spans="1:4" s="29" customFormat="1" ht="12.75">
      <c r="A558" s="27"/>
      <c r="B558" s="30" t="s">
        <v>564</v>
      </c>
      <c r="C558" s="27"/>
      <c r="D558" s="47"/>
    </row>
    <row r="559" spans="1:4" s="29" customFormat="1" ht="12.75">
      <c r="A559" s="27"/>
      <c r="B559" s="31" t="s">
        <v>282</v>
      </c>
      <c r="C559" s="27">
        <f>COUNTIF(D566:D598,"Yes")</f>
        <v>19</v>
      </c>
      <c r="D559" s="47"/>
    </row>
    <row r="560" spans="1:4" s="29" customFormat="1" ht="12.75">
      <c r="A560" s="27"/>
      <c r="B560" s="31" t="s">
        <v>281</v>
      </c>
      <c r="C560" s="27">
        <f>COUNTIF(D566:D598,"No")</f>
        <v>6</v>
      </c>
      <c r="D560" s="47"/>
    </row>
    <row r="561" spans="1:4" s="29" customFormat="1" ht="12.75">
      <c r="A561" s="27"/>
      <c r="B561" s="31" t="s">
        <v>605</v>
      </c>
      <c r="C561" s="27">
        <f>COUNTIF(D566:D598,"Maybe")</f>
        <v>5</v>
      </c>
      <c r="D561" s="47"/>
    </row>
    <row r="562" spans="1:4" s="29" customFormat="1" ht="12.75">
      <c r="A562" s="27"/>
      <c r="B562" s="27"/>
      <c r="C562" s="27"/>
      <c r="D562" s="47"/>
    </row>
    <row r="563" spans="1:4" s="29" customFormat="1" ht="12.75">
      <c r="A563" s="27"/>
      <c r="B563" s="27"/>
      <c r="C563" s="27"/>
      <c r="D563" s="47"/>
    </row>
    <row r="565" spans="1:4" ht="25.5">
      <c r="A565" s="6" t="s">
        <v>612</v>
      </c>
      <c r="B565" s="6" t="s">
        <v>624</v>
      </c>
      <c r="C565" s="6" t="s">
        <v>283</v>
      </c>
      <c r="D565" s="24" t="s">
        <v>564</v>
      </c>
    </row>
    <row r="566" spans="1:4" ht="12.75">
      <c r="A566" s="7">
        <v>1</v>
      </c>
      <c r="B566" s="8">
        <v>41383.85972222222</v>
      </c>
      <c r="C566" s="1" t="s">
        <v>284</v>
      </c>
      <c r="D566" s="25" t="s">
        <v>282</v>
      </c>
    </row>
    <row r="567" spans="1:4" ht="25.5">
      <c r="A567" s="7">
        <v>2</v>
      </c>
      <c r="B567" s="8">
        <v>41382.89027777778</v>
      </c>
      <c r="C567" s="1" t="s">
        <v>285</v>
      </c>
      <c r="D567" s="25" t="s">
        <v>605</v>
      </c>
    </row>
    <row r="568" spans="1:4" ht="12.75">
      <c r="A568" s="7">
        <v>3</v>
      </c>
      <c r="B568" s="8">
        <v>41381.86111111111</v>
      </c>
      <c r="C568" s="1" t="s">
        <v>286</v>
      </c>
      <c r="D568" s="25" t="s">
        <v>282</v>
      </c>
    </row>
    <row r="569" spans="1:4" ht="12.75">
      <c r="A569" s="7">
        <v>4</v>
      </c>
      <c r="B569" s="8">
        <v>41380.61041666667</v>
      </c>
      <c r="C569" s="1" t="s">
        <v>287</v>
      </c>
      <c r="D569" s="25" t="s">
        <v>282</v>
      </c>
    </row>
    <row r="570" spans="1:4" ht="25.5">
      <c r="A570" s="7">
        <v>5</v>
      </c>
      <c r="B570" s="8">
        <v>41379.07638888889</v>
      </c>
      <c r="C570" s="1" t="s">
        <v>288</v>
      </c>
      <c r="D570" s="25" t="s">
        <v>281</v>
      </c>
    </row>
    <row r="571" spans="1:4" ht="12.75">
      <c r="A571" s="7">
        <v>6</v>
      </c>
      <c r="B571" s="8">
        <v>41377.01527777778</v>
      </c>
      <c r="C571" s="1" t="s">
        <v>281</v>
      </c>
      <c r="D571" s="25" t="s">
        <v>281</v>
      </c>
    </row>
    <row r="572" spans="1:4" ht="12.75">
      <c r="A572" s="7">
        <v>7</v>
      </c>
      <c r="B572" s="8">
        <v>41376.15694444445</v>
      </c>
      <c r="C572" s="1" t="s">
        <v>289</v>
      </c>
      <c r="D572" s="25" t="s">
        <v>281</v>
      </c>
    </row>
    <row r="573" spans="1:4" ht="12.75">
      <c r="A573" s="7">
        <v>8</v>
      </c>
      <c r="B573" s="8">
        <v>41376.118055555555</v>
      </c>
      <c r="C573" s="1" t="s">
        <v>712</v>
      </c>
      <c r="D573" s="25" t="s">
        <v>281</v>
      </c>
    </row>
    <row r="574" spans="1:4" ht="12.75">
      <c r="A574" s="7">
        <v>9</v>
      </c>
      <c r="B574" s="8">
        <v>41368.504166666666</v>
      </c>
      <c r="C574" s="1" t="s">
        <v>290</v>
      </c>
      <c r="D574" s="25" t="s">
        <v>282</v>
      </c>
    </row>
    <row r="575" spans="1:3" ht="12.75">
      <c r="A575" s="7">
        <v>10</v>
      </c>
      <c r="B575" s="8">
        <v>41366.64375</v>
      </c>
      <c r="C575" s="1" t="s">
        <v>291</v>
      </c>
    </row>
    <row r="576" spans="1:4" ht="12.75">
      <c r="A576" s="7">
        <v>11</v>
      </c>
      <c r="B576" s="8">
        <v>41366.27361111111</v>
      </c>
      <c r="C576" s="1" t="s">
        <v>77</v>
      </c>
      <c r="D576" s="25" t="s">
        <v>605</v>
      </c>
    </row>
    <row r="577" spans="1:4" ht="12.75">
      <c r="A577" s="7">
        <v>12</v>
      </c>
      <c r="B577" s="8">
        <v>41365.989583333336</v>
      </c>
      <c r="C577" s="1" t="s">
        <v>292</v>
      </c>
      <c r="D577" s="25" t="s">
        <v>605</v>
      </c>
    </row>
    <row r="578" spans="1:4" ht="15" customHeight="1">
      <c r="A578" s="7">
        <v>13</v>
      </c>
      <c r="B578" s="8">
        <v>41365.981944444444</v>
      </c>
      <c r="C578" s="1" t="s">
        <v>293</v>
      </c>
      <c r="D578" s="25" t="s">
        <v>281</v>
      </c>
    </row>
    <row r="579" spans="1:4" ht="12.75">
      <c r="A579" s="7">
        <v>14</v>
      </c>
      <c r="B579" s="8">
        <v>41365.71041666667</v>
      </c>
      <c r="C579" s="1" t="s">
        <v>294</v>
      </c>
      <c r="D579" s="25" t="s">
        <v>282</v>
      </c>
    </row>
    <row r="580" spans="1:4" ht="12.75">
      <c r="A580" s="7">
        <v>15</v>
      </c>
      <c r="B580" s="8">
        <v>41365.69583333333</v>
      </c>
      <c r="C580" s="1" t="s">
        <v>295</v>
      </c>
      <c r="D580" s="25" t="s">
        <v>576</v>
      </c>
    </row>
    <row r="581" spans="1:4" ht="12.75">
      <c r="A581" s="7">
        <v>16</v>
      </c>
      <c r="B581" s="8">
        <v>41365.6875</v>
      </c>
      <c r="C581" s="1" t="s">
        <v>296</v>
      </c>
      <c r="D581" s="25" t="s">
        <v>282</v>
      </c>
    </row>
    <row r="582" spans="1:4" ht="18" customHeight="1">
      <c r="A582" s="7">
        <v>17</v>
      </c>
      <c r="B582" s="8">
        <v>41365.68263888889</v>
      </c>
      <c r="C582" s="1" t="s">
        <v>297</v>
      </c>
      <c r="D582" s="25" t="s">
        <v>282</v>
      </c>
    </row>
    <row r="583" spans="1:4" ht="12.75">
      <c r="A583" s="7">
        <v>18</v>
      </c>
      <c r="B583" s="8">
        <v>41365.638194444444</v>
      </c>
      <c r="C583" s="1" t="s">
        <v>282</v>
      </c>
      <c r="D583" s="25" t="s">
        <v>282</v>
      </c>
    </row>
    <row r="584" spans="1:4" ht="12.75">
      <c r="A584" s="7">
        <v>19</v>
      </c>
      <c r="B584" s="8">
        <v>41365.6375</v>
      </c>
      <c r="C584" s="1" t="s">
        <v>298</v>
      </c>
      <c r="D584" s="25" t="s">
        <v>282</v>
      </c>
    </row>
    <row r="585" spans="1:4" ht="24" customHeight="1">
      <c r="A585" s="7">
        <v>20</v>
      </c>
      <c r="B585" s="8">
        <v>41359.90555555555</v>
      </c>
      <c r="C585" s="1" t="s">
        <v>299</v>
      </c>
      <c r="D585" s="25" t="s">
        <v>282</v>
      </c>
    </row>
    <row r="586" spans="1:4" ht="18" customHeight="1">
      <c r="A586" s="7">
        <v>21</v>
      </c>
      <c r="B586" s="8">
        <v>41359.84861111111</v>
      </c>
      <c r="C586" s="1" t="s">
        <v>300</v>
      </c>
      <c r="D586" s="25" t="s">
        <v>282</v>
      </c>
    </row>
    <row r="587" spans="1:4" ht="25.5">
      <c r="A587" s="7">
        <v>22</v>
      </c>
      <c r="B587" s="8">
        <v>41359.13888888889</v>
      </c>
      <c r="C587" s="1" t="s">
        <v>301</v>
      </c>
      <c r="D587" s="25" t="s">
        <v>282</v>
      </c>
    </row>
    <row r="588" spans="1:4" ht="12.75">
      <c r="A588" s="7">
        <v>23</v>
      </c>
      <c r="B588" s="8">
        <v>41358.631944444445</v>
      </c>
      <c r="C588" s="1" t="s">
        <v>302</v>
      </c>
      <c r="D588" s="25" t="s">
        <v>282</v>
      </c>
    </row>
    <row r="589" spans="1:4" ht="12.75">
      <c r="A589" s="7">
        <v>24</v>
      </c>
      <c r="B589" s="8">
        <v>41357.95277777778</v>
      </c>
      <c r="C589" s="1" t="s">
        <v>282</v>
      </c>
      <c r="D589" s="25" t="s">
        <v>282</v>
      </c>
    </row>
    <row r="590" spans="1:4" ht="12.75">
      <c r="A590" s="7">
        <v>25</v>
      </c>
      <c r="B590" s="8">
        <v>41357.566666666666</v>
      </c>
      <c r="C590" s="1" t="s">
        <v>303</v>
      </c>
      <c r="D590" s="25" t="s">
        <v>281</v>
      </c>
    </row>
    <row r="591" spans="1:4" ht="12.75">
      <c r="A591" s="7">
        <v>26</v>
      </c>
      <c r="B591" s="8">
        <v>41356.84444444445</v>
      </c>
      <c r="C591" s="1" t="s">
        <v>304</v>
      </c>
      <c r="D591" s="25" t="s">
        <v>605</v>
      </c>
    </row>
    <row r="592" spans="1:4" ht="12.75">
      <c r="A592" s="7">
        <v>27</v>
      </c>
      <c r="B592" s="8">
        <v>41355.74166666667</v>
      </c>
      <c r="C592" s="1" t="s">
        <v>305</v>
      </c>
      <c r="D592" s="25" t="s">
        <v>282</v>
      </c>
    </row>
    <row r="593" spans="1:4" ht="25.5">
      <c r="A593" s="7">
        <v>28</v>
      </c>
      <c r="B593" s="8">
        <v>41355.60833333333</v>
      </c>
      <c r="C593" s="1" t="s">
        <v>306</v>
      </c>
      <c r="D593" s="25" t="s">
        <v>282</v>
      </c>
    </row>
    <row r="594" spans="1:4" ht="51" customHeight="1">
      <c r="A594" s="7">
        <v>29</v>
      </c>
      <c r="B594" s="8">
        <v>41354.97777777778</v>
      </c>
      <c r="C594" s="1" t="s">
        <v>307</v>
      </c>
      <c r="D594" s="25" t="s">
        <v>282</v>
      </c>
    </row>
    <row r="595" spans="1:4" ht="38.25" customHeight="1">
      <c r="A595" s="7">
        <v>30</v>
      </c>
      <c r="B595" s="8">
        <v>41354.89722222222</v>
      </c>
      <c r="C595" s="1" t="s">
        <v>308</v>
      </c>
      <c r="D595" s="25" t="s">
        <v>282</v>
      </c>
    </row>
    <row r="596" spans="1:4" ht="38.25">
      <c r="A596" s="7">
        <v>31</v>
      </c>
      <c r="B596" s="8">
        <v>41354.875</v>
      </c>
      <c r="C596" s="1" t="s">
        <v>309</v>
      </c>
      <c r="D596" s="25" t="s">
        <v>282</v>
      </c>
    </row>
    <row r="597" spans="1:4" ht="12.75">
      <c r="A597" s="7">
        <v>32</v>
      </c>
      <c r="B597" s="8">
        <v>41354.873611111114</v>
      </c>
      <c r="C597" s="1" t="s">
        <v>310</v>
      </c>
      <c r="D597" s="25" t="s">
        <v>605</v>
      </c>
    </row>
    <row r="598" spans="1:3" ht="12.75">
      <c r="A598" s="7">
        <v>33</v>
      </c>
      <c r="B598" s="8">
        <v>41354.87222222222</v>
      </c>
      <c r="C598" s="1" t="s">
        <v>311</v>
      </c>
    </row>
    <row r="601" spans="1:4" ht="24.75" customHeight="1">
      <c r="A601" s="75" t="s">
        <v>312</v>
      </c>
      <c r="B601" s="75" t="s">
        <v>312</v>
      </c>
      <c r="C601" s="75" t="s">
        <v>312</v>
      </c>
      <c r="D601" s="75" t="s">
        <v>312</v>
      </c>
    </row>
    <row r="602" spans="1:4" ht="17.25" customHeight="1">
      <c r="A602" s="74" t="s">
        <v>619</v>
      </c>
      <c r="B602" s="74" t="s">
        <v>619</v>
      </c>
      <c r="C602" s="2" t="s">
        <v>280</v>
      </c>
      <c r="D602" s="2" t="s">
        <v>620</v>
      </c>
    </row>
    <row r="603" spans="1:4" ht="12.75">
      <c r="A603" s="72" t="s">
        <v>281</v>
      </c>
      <c r="B603" s="72" t="s">
        <v>281</v>
      </c>
      <c r="C603" s="21">
        <v>0.868</v>
      </c>
      <c r="D603" s="3">
        <v>46</v>
      </c>
    </row>
    <row r="604" spans="1:4" ht="12.75">
      <c r="A604" s="72" t="s">
        <v>282</v>
      </c>
      <c r="B604" s="72" t="s">
        <v>282</v>
      </c>
      <c r="C604" s="21">
        <v>0.132</v>
      </c>
      <c r="D604" s="3">
        <v>7</v>
      </c>
    </row>
    <row r="605" spans="1:4" ht="12.75">
      <c r="A605" s="72" t="s">
        <v>313</v>
      </c>
      <c r="B605" s="72" t="s">
        <v>313</v>
      </c>
      <c r="C605" s="80">
        <v>33</v>
      </c>
      <c r="D605" s="10">
        <v>33</v>
      </c>
    </row>
    <row r="606" spans="1:4" ht="12.75">
      <c r="A606" s="76" t="s">
        <v>621</v>
      </c>
      <c r="B606" s="76" t="s">
        <v>621</v>
      </c>
      <c r="C606" s="76">
        <v>53</v>
      </c>
      <c r="D606" s="4">
        <v>53</v>
      </c>
    </row>
    <row r="607" spans="1:4" ht="12.75">
      <c r="A607" s="73" t="s">
        <v>622</v>
      </c>
      <c r="B607" s="73" t="s">
        <v>622</v>
      </c>
      <c r="C607" s="73">
        <v>12</v>
      </c>
      <c r="D607" s="5">
        <v>12</v>
      </c>
    </row>
    <row r="608" spans="1:4" s="29" customFormat="1" ht="12.75">
      <c r="A608" s="27"/>
      <c r="B608" s="30" t="s">
        <v>564</v>
      </c>
      <c r="C608" s="27"/>
      <c r="D608" s="47"/>
    </row>
    <row r="609" spans="1:4" s="29" customFormat="1" ht="12.75">
      <c r="A609" s="27"/>
      <c r="B609" s="46" t="s">
        <v>282</v>
      </c>
      <c r="C609" s="27">
        <f>COUNTIF(D614:D646,"Yes")</f>
        <v>11</v>
      </c>
      <c r="D609" s="47"/>
    </row>
    <row r="610" spans="1:4" s="29" customFormat="1" ht="12.75">
      <c r="A610" s="27"/>
      <c r="B610" s="46" t="s">
        <v>281</v>
      </c>
      <c r="C610" s="27">
        <f>COUNTIF(D614:D646,"No")</f>
        <v>3</v>
      </c>
      <c r="D610" s="47"/>
    </row>
    <row r="611" spans="1:4" s="29" customFormat="1" ht="12.75">
      <c r="A611" s="27"/>
      <c r="B611" s="46" t="s">
        <v>605</v>
      </c>
      <c r="C611" s="27">
        <f>COUNTIF(D614:D646,"Maybe")</f>
        <v>16</v>
      </c>
      <c r="D611" s="47"/>
    </row>
    <row r="613" spans="1:4" ht="39" customHeight="1">
      <c r="A613" s="6" t="s">
        <v>612</v>
      </c>
      <c r="B613" s="6" t="s">
        <v>624</v>
      </c>
      <c r="C613" s="6" t="s">
        <v>313</v>
      </c>
      <c r="D613" s="24" t="s">
        <v>564</v>
      </c>
    </row>
    <row r="614" spans="1:4" ht="12.75">
      <c r="A614" s="7">
        <v>1</v>
      </c>
      <c r="B614" s="8">
        <v>41383.85972222222</v>
      </c>
      <c r="C614" s="1" t="s">
        <v>284</v>
      </c>
      <c r="D614" s="25" t="s">
        <v>282</v>
      </c>
    </row>
    <row r="615" spans="1:4" ht="12.75">
      <c r="A615" s="7">
        <v>2</v>
      </c>
      <c r="B615" s="8">
        <v>41382.89027777778</v>
      </c>
      <c r="C615" s="1" t="s">
        <v>314</v>
      </c>
      <c r="D615" s="25" t="s">
        <v>281</v>
      </c>
    </row>
    <row r="616" spans="1:4" ht="12.75">
      <c r="A616" s="7">
        <v>3</v>
      </c>
      <c r="B616" s="8">
        <v>41381.86111111111</v>
      </c>
      <c r="C616" s="1" t="s">
        <v>315</v>
      </c>
      <c r="D616" s="25" t="s">
        <v>605</v>
      </c>
    </row>
    <row r="617" spans="1:4" ht="12.75">
      <c r="A617" s="7">
        <v>4</v>
      </c>
      <c r="B617" s="8">
        <v>41380.881944444445</v>
      </c>
      <c r="C617" s="1" t="s">
        <v>316</v>
      </c>
      <c r="D617" s="25" t="s">
        <v>605</v>
      </c>
    </row>
    <row r="618" spans="1:4" ht="12.75">
      <c r="A618" s="7">
        <v>5</v>
      </c>
      <c r="B618" s="8">
        <v>41380.61041666667</v>
      </c>
      <c r="C618" s="1" t="s">
        <v>72</v>
      </c>
      <c r="D618" s="25" t="s">
        <v>605</v>
      </c>
    </row>
    <row r="619" spans="1:4" ht="12.75">
      <c r="A619" s="7">
        <v>6</v>
      </c>
      <c r="B619" s="8">
        <v>41379.07638888889</v>
      </c>
      <c r="C619" s="1" t="s">
        <v>317</v>
      </c>
      <c r="D619" s="25" t="s">
        <v>282</v>
      </c>
    </row>
    <row r="620" spans="1:4" ht="12.75">
      <c r="A620" s="7">
        <v>7</v>
      </c>
      <c r="B620" s="8">
        <v>41377.01527777778</v>
      </c>
      <c r="C620" s="1" t="s">
        <v>318</v>
      </c>
      <c r="D620" s="25" t="s">
        <v>282</v>
      </c>
    </row>
    <row r="621" spans="1:4" ht="12.75">
      <c r="A621" s="7">
        <v>8</v>
      </c>
      <c r="B621" s="8">
        <v>41376.8125</v>
      </c>
      <c r="C621" s="1" t="s">
        <v>319</v>
      </c>
      <c r="D621" s="25" t="s">
        <v>282</v>
      </c>
    </row>
    <row r="622" spans="1:4" ht="12.75">
      <c r="A622" s="7">
        <v>9</v>
      </c>
      <c r="B622" s="8">
        <v>41376.15694444445</v>
      </c>
      <c r="C622" s="1" t="s">
        <v>289</v>
      </c>
      <c r="D622" s="25" t="s">
        <v>281</v>
      </c>
    </row>
    <row r="623" spans="1:4" ht="12.75">
      <c r="A623" s="7">
        <v>10</v>
      </c>
      <c r="B623" s="8">
        <v>41376.118055555555</v>
      </c>
      <c r="C623" s="1" t="s">
        <v>320</v>
      </c>
      <c r="D623" s="25" t="s">
        <v>251</v>
      </c>
    </row>
    <row r="624" spans="1:4" ht="12.75">
      <c r="A624" s="7">
        <v>11</v>
      </c>
      <c r="B624" s="8">
        <v>41368.504166666666</v>
      </c>
      <c r="C624" s="1" t="s">
        <v>321</v>
      </c>
      <c r="D624" s="25" t="s">
        <v>605</v>
      </c>
    </row>
    <row r="625" spans="1:4" ht="12.75">
      <c r="A625" s="7">
        <v>12</v>
      </c>
      <c r="B625" s="8">
        <v>41366.64375</v>
      </c>
      <c r="C625" s="1" t="s">
        <v>322</v>
      </c>
      <c r="D625" s="25" t="s">
        <v>282</v>
      </c>
    </row>
    <row r="626" spans="1:4" ht="12.75">
      <c r="A626" s="7">
        <v>13</v>
      </c>
      <c r="B626" s="8">
        <v>41366.27361111111</v>
      </c>
      <c r="C626" s="1" t="s">
        <v>77</v>
      </c>
      <c r="D626" s="25" t="s">
        <v>605</v>
      </c>
    </row>
    <row r="627" spans="1:4" ht="12.75">
      <c r="A627" s="7">
        <v>14</v>
      </c>
      <c r="B627" s="8">
        <v>41365.989583333336</v>
      </c>
      <c r="C627" s="1" t="s">
        <v>77</v>
      </c>
      <c r="D627" s="25" t="s">
        <v>605</v>
      </c>
    </row>
    <row r="628" spans="1:4" ht="12.75">
      <c r="A628" s="7">
        <v>15</v>
      </c>
      <c r="B628" s="8">
        <v>41365.75347222222</v>
      </c>
      <c r="C628" s="1" t="s">
        <v>323</v>
      </c>
      <c r="D628" s="25" t="s">
        <v>605</v>
      </c>
    </row>
    <row r="629" spans="1:4" ht="12.75">
      <c r="A629" s="7">
        <v>16</v>
      </c>
      <c r="B629" s="8">
        <v>41365.69583333333</v>
      </c>
      <c r="C629" s="1" t="s">
        <v>324</v>
      </c>
      <c r="D629" s="25" t="s">
        <v>605</v>
      </c>
    </row>
    <row r="630" spans="1:4" ht="12.75">
      <c r="A630" s="7">
        <v>17</v>
      </c>
      <c r="B630" s="8">
        <v>41365.68263888889</v>
      </c>
      <c r="C630" s="1" t="s">
        <v>282</v>
      </c>
      <c r="D630" s="25" t="s">
        <v>282</v>
      </c>
    </row>
    <row r="631" spans="1:4" ht="12.75">
      <c r="A631" s="7">
        <v>18</v>
      </c>
      <c r="B631" s="8">
        <v>41365.638194444444</v>
      </c>
      <c r="C631" s="1" t="s">
        <v>282</v>
      </c>
      <c r="D631" s="25" t="s">
        <v>282</v>
      </c>
    </row>
    <row r="632" spans="1:4" ht="12.75">
      <c r="A632" s="7">
        <v>19</v>
      </c>
      <c r="B632" s="8">
        <v>41359.90555555555</v>
      </c>
      <c r="C632" s="1" t="s">
        <v>325</v>
      </c>
      <c r="D632" s="25" t="s">
        <v>605</v>
      </c>
    </row>
    <row r="633" spans="1:4" ht="25.5">
      <c r="A633" s="7">
        <v>20</v>
      </c>
      <c r="B633" s="8">
        <v>41359.13888888889</v>
      </c>
      <c r="C633" s="1" t="s">
        <v>326</v>
      </c>
      <c r="D633" s="25" t="s">
        <v>605</v>
      </c>
    </row>
    <row r="634" spans="1:4" ht="12.75">
      <c r="A634" s="7">
        <v>21</v>
      </c>
      <c r="B634" s="8">
        <v>41358.631944444445</v>
      </c>
      <c r="C634" s="1" t="s">
        <v>282</v>
      </c>
      <c r="D634" s="25" t="s">
        <v>282</v>
      </c>
    </row>
    <row r="635" spans="1:4" ht="12.75">
      <c r="A635" s="7">
        <v>22</v>
      </c>
      <c r="B635" s="8">
        <v>41357.95277777778</v>
      </c>
      <c r="C635" s="1" t="s">
        <v>282</v>
      </c>
      <c r="D635" s="25" t="s">
        <v>282</v>
      </c>
    </row>
    <row r="636" spans="1:4" ht="12.75">
      <c r="A636" s="7">
        <v>23</v>
      </c>
      <c r="B636" s="8">
        <v>41357.566666666666</v>
      </c>
      <c r="C636" s="1" t="s">
        <v>327</v>
      </c>
      <c r="D636" s="25" t="s">
        <v>281</v>
      </c>
    </row>
    <row r="637" spans="1:4" ht="12.75">
      <c r="A637" s="7">
        <v>24</v>
      </c>
      <c r="B637" s="8">
        <v>41356.84444444445</v>
      </c>
      <c r="C637" s="1" t="s">
        <v>328</v>
      </c>
      <c r="D637" s="25" t="s">
        <v>251</v>
      </c>
    </row>
    <row r="638" spans="1:4" ht="12.75">
      <c r="A638" s="7">
        <v>25</v>
      </c>
      <c r="B638" s="8">
        <v>41355.924305555556</v>
      </c>
      <c r="C638" s="1" t="s">
        <v>329</v>
      </c>
      <c r="D638" s="25" t="s">
        <v>605</v>
      </c>
    </row>
    <row r="639" spans="1:4" ht="12.75">
      <c r="A639" s="7">
        <v>26</v>
      </c>
      <c r="B639" s="8">
        <v>41355.805555555555</v>
      </c>
      <c r="C639" s="1" t="s">
        <v>330</v>
      </c>
      <c r="D639" s="25" t="s">
        <v>605</v>
      </c>
    </row>
    <row r="640" spans="1:4" ht="12.75">
      <c r="A640" s="7">
        <v>27</v>
      </c>
      <c r="B640" s="8">
        <v>41355.74166666667</v>
      </c>
      <c r="C640" s="1" t="s">
        <v>305</v>
      </c>
      <c r="D640" s="25" t="s">
        <v>282</v>
      </c>
    </row>
    <row r="641" spans="1:4" ht="12.75">
      <c r="A641" s="7">
        <v>28</v>
      </c>
      <c r="B641" s="8">
        <v>41355.60833333333</v>
      </c>
      <c r="C641" s="1" t="s">
        <v>331</v>
      </c>
      <c r="D641" s="25" t="s">
        <v>282</v>
      </c>
    </row>
    <row r="642" spans="1:4" ht="12.75">
      <c r="A642" s="7">
        <v>29</v>
      </c>
      <c r="B642" s="8">
        <v>41355.22222222222</v>
      </c>
      <c r="C642" s="1" t="s">
        <v>303</v>
      </c>
      <c r="D642" s="25" t="s">
        <v>605</v>
      </c>
    </row>
    <row r="643" spans="1:4" ht="12.75">
      <c r="A643" s="7">
        <v>30</v>
      </c>
      <c r="B643" s="8">
        <v>41354.97777777778</v>
      </c>
      <c r="C643" s="1" t="s">
        <v>332</v>
      </c>
      <c r="D643" s="25" t="s">
        <v>605</v>
      </c>
    </row>
    <row r="644" spans="1:4" ht="12.75">
      <c r="A644" s="7">
        <v>31</v>
      </c>
      <c r="B644" s="8">
        <v>41354.875</v>
      </c>
      <c r="C644" s="1" t="s">
        <v>333</v>
      </c>
      <c r="D644" s="25" t="s">
        <v>605</v>
      </c>
    </row>
    <row r="645" spans="1:4" ht="12.75">
      <c r="A645" s="7">
        <v>32</v>
      </c>
      <c r="B645" s="8">
        <v>41354.873611111114</v>
      </c>
      <c r="C645" s="1" t="s">
        <v>310</v>
      </c>
      <c r="D645" s="25" t="s">
        <v>605</v>
      </c>
    </row>
    <row r="646" spans="1:3" ht="12.75">
      <c r="A646" s="7">
        <v>33</v>
      </c>
      <c r="B646" s="8">
        <v>41354.87222222222</v>
      </c>
      <c r="C646" s="1" t="s">
        <v>311</v>
      </c>
    </row>
    <row r="649" spans="1:4" ht="24.75" customHeight="1">
      <c r="A649" s="75" t="s">
        <v>334</v>
      </c>
      <c r="B649" s="75" t="s">
        <v>334</v>
      </c>
      <c r="C649" s="75" t="s">
        <v>334</v>
      </c>
      <c r="D649" s="75" t="s">
        <v>334</v>
      </c>
    </row>
    <row r="650" spans="1:4" ht="22.5" customHeight="1">
      <c r="A650" s="74" t="s">
        <v>619</v>
      </c>
      <c r="B650" s="74" t="s">
        <v>619</v>
      </c>
      <c r="C650" s="2" t="s">
        <v>280</v>
      </c>
      <c r="D650" s="2" t="s">
        <v>620</v>
      </c>
    </row>
    <row r="651" spans="1:4" ht="12.75">
      <c r="A651" s="72" t="s">
        <v>281</v>
      </c>
      <c r="B651" s="72" t="s">
        <v>281</v>
      </c>
      <c r="C651" s="21">
        <v>0.635</v>
      </c>
      <c r="D651" s="3">
        <v>33</v>
      </c>
    </row>
    <row r="652" spans="1:4" ht="12.75">
      <c r="A652" s="72" t="s">
        <v>282</v>
      </c>
      <c r="B652" s="72" t="s">
        <v>282</v>
      </c>
      <c r="C652" s="21">
        <v>0.365</v>
      </c>
      <c r="D652" s="3">
        <v>19</v>
      </c>
    </row>
    <row r="653" spans="1:4" ht="12.75">
      <c r="A653" s="72" t="s">
        <v>335</v>
      </c>
      <c r="B653" s="72" t="s">
        <v>335</v>
      </c>
      <c r="C653" s="80">
        <v>25</v>
      </c>
      <c r="D653" s="10">
        <v>25</v>
      </c>
    </row>
    <row r="654" spans="1:4" ht="12.75">
      <c r="A654" s="76" t="s">
        <v>621</v>
      </c>
      <c r="B654" s="76" t="s">
        <v>621</v>
      </c>
      <c r="C654" s="76">
        <v>52</v>
      </c>
      <c r="D654" s="4">
        <v>52</v>
      </c>
    </row>
    <row r="655" spans="1:4" ht="12.75">
      <c r="A655" s="73" t="s">
        <v>622</v>
      </c>
      <c r="B655" s="73" t="s">
        <v>622</v>
      </c>
      <c r="C655" s="73">
        <v>13</v>
      </c>
      <c r="D655" s="5">
        <v>13</v>
      </c>
    </row>
    <row r="656" spans="1:4" s="29" customFormat="1" ht="12.75">
      <c r="A656" s="27"/>
      <c r="B656" s="30" t="s">
        <v>564</v>
      </c>
      <c r="C656" s="27"/>
      <c r="D656" s="47"/>
    </row>
    <row r="657" spans="1:4" s="29" customFormat="1" ht="12.75">
      <c r="A657" s="27"/>
      <c r="B657" s="31" t="s">
        <v>583</v>
      </c>
      <c r="C657" s="27">
        <f>COUNTIF(D668:D693,"Employment Readiness")</f>
        <v>1</v>
      </c>
      <c r="D657" s="47"/>
    </row>
    <row r="658" spans="1:4" s="29" customFormat="1" ht="12.75">
      <c r="A658" s="27"/>
      <c r="B658" s="31" t="s">
        <v>566</v>
      </c>
      <c r="C658" s="27">
        <f>COUNTIF(D668:D693,"Program alignment to industry")</f>
        <v>5</v>
      </c>
      <c r="D658" s="47"/>
    </row>
    <row r="659" spans="1:4" s="29" customFormat="1" ht="12.75">
      <c r="A659" s="27"/>
      <c r="B659" s="31" t="s">
        <v>576</v>
      </c>
      <c r="C659" s="27">
        <f>COUNTIF(D668:D693,"Program growth - CTE")</f>
        <v>4</v>
      </c>
      <c r="D659" s="47"/>
    </row>
    <row r="660" spans="1:4" s="29" customFormat="1" ht="12.75">
      <c r="A660" s="27"/>
      <c r="B660" s="31" t="s">
        <v>573</v>
      </c>
      <c r="C660" s="27">
        <f>COUNTIF(D668:D693,"Programs - Health Professions")</f>
        <v>1</v>
      </c>
      <c r="D660" s="47"/>
    </row>
    <row r="661" spans="1:4" s="29" customFormat="1" ht="12.75">
      <c r="A661" s="27"/>
      <c r="B661" s="31" t="s">
        <v>592</v>
      </c>
      <c r="C661" s="27">
        <f>COUNTIF(D670:D695,"Flexible Course Schedule")</f>
        <v>1</v>
      </c>
      <c r="D661" s="47"/>
    </row>
    <row r="662" spans="1:4" s="29" customFormat="1" ht="12.75">
      <c r="A662" s="27"/>
      <c r="B662" s="31" t="s">
        <v>591</v>
      </c>
      <c r="C662" s="27">
        <f>COUNTIF(D670:D695,"Online Courses")</f>
        <v>1</v>
      </c>
      <c r="D662" s="47"/>
    </row>
    <row r="663" spans="1:4" s="29" customFormat="1" ht="12.75">
      <c r="A663" s="27"/>
      <c r="B663" s="31" t="s">
        <v>590</v>
      </c>
      <c r="C663" s="27">
        <f>COUNTIF(D670:D695,"Partnerships")</f>
        <v>1</v>
      </c>
      <c r="D663" s="47"/>
    </row>
    <row r="664" spans="1:4" s="29" customFormat="1" ht="12.75">
      <c r="A664" s="27"/>
      <c r="B664" s="31" t="s">
        <v>574</v>
      </c>
      <c r="C664" s="27">
        <f>COUNTIF(D671:D696,"Technology")</f>
        <v>2</v>
      </c>
      <c r="D664" s="47"/>
    </row>
    <row r="665" spans="1:4" s="29" customFormat="1" ht="12.75">
      <c r="A665" s="27"/>
      <c r="B665" s="31" t="s">
        <v>580</v>
      </c>
      <c r="C665" s="45" t="s">
        <v>580</v>
      </c>
      <c r="D665" s="47"/>
    </row>
    <row r="667" spans="1:4" ht="30" customHeight="1">
      <c r="A667" s="6" t="s">
        <v>615</v>
      </c>
      <c r="B667" s="6" t="s">
        <v>624</v>
      </c>
      <c r="C667" s="6" t="s">
        <v>335</v>
      </c>
      <c r="D667" s="24" t="s">
        <v>564</v>
      </c>
    </row>
    <row r="668" spans="1:4" ht="12.75">
      <c r="A668" s="7">
        <v>1</v>
      </c>
      <c r="B668" s="8">
        <v>41382.89027777778</v>
      </c>
      <c r="C668" s="1" t="s">
        <v>336</v>
      </c>
      <c r="D668" s="25" t="s">
        <v>573</v>
      </c>
    </row>
    <row r="669" spans="1:4" ht="38.25">
      <c r="A669" s="7">
        <v>2</v>
      </c>
      <c r="B669" s="8">
        <v>41381.86111111111</v>
      </c>
      <c r="C669" s="1" t="s">
        <v>337</v>
      </c>
      <c r="D669" s="25" t="s">
        <v>590</v>
      </c>
    </row>
    <row r="670" spans="1:4" ht="63.75">
      <c r="A670" s="7">
        <v>3</v>
      </c>
      <c r="B670" s="8">
        <v>41379.07638888889</v>
      </c>
      <c r="C670" s="1" t="s">
        <v>338</v>
      </c>
      <c r="D670" s="25" t="s">
        <v>590</v>
      </c>
    </row>
    <row r="671" spans="1:4" ht="32.25" customHeight="1">
      <c r="A671" s="7">
        <v>4</v>
      </c>
      <c r="B671" s="8">
        <v>41376.96875</v>
      </c>
      <c r="C671" s="1" t="s">
        <v>339</v>
      </c>
      <c r="D671" s="25" t="s">
        <v>576</v>
      </c>
    </row>
    <row r="672" spans="1:3" ht="12.75">
      <c r="A672" s="7">
        <v>5</v>
      </c>
      <c r="B672" s="8">
        <v>41376.57847222222</v>
      </c>
      <c r="C672" s="1" t="s">
        <v>181</v>
      </c>
    </row>
    <row r="673" spans="1:3" ht="12.75">
      <c r="A673" s="7">
        <v>6</v>
      </c>
      <c r="B673" s="8">
        <v>41376.15694444445</v>
      </c>
      <c r="C673" s="1" t="s">
        <v>289</v>
      </c>
    </row>
    <row r="674" spans="1:3" ht="12.75">
      <c r="A674" s="7">
        <v>7</v>
      </c>
      <c r="B674" s="8">
        <v>41376.118055555555</v>
      </c>
      <c r="C674" s="1" t="s">
        <v>340</v>
      </c>
    </row>
    <row r="675" spans="1:4" ht="36.75" customHeight="1">
      <c r="A675" s="7">
        <v>8</v>
      </c>
      <c r="B675" s="8">
        <v>41373.751388888886</v>
      </c>
      <c r="C675" s="1" t="s">
        <v>341</v>
      </c>
      <c r="D675" s="25" t="s">
        <v>592</v>
      </c>
    </row>
    <row r="676" spans="1:3" ht="12.75">
      <c r="A676" s="7">
        <v>9</v>
      </c>
      <c r="B676" s="8">
        <v>41365.71041666667</v>
      </c>
      <c r="C676" s="1" t="s">
        <v>342</v>
      </c>
    </row>
    <row r="677" spans="1:3" ht="12.75">
      <c r="A677" s="7">
        <v>10</v>
      </c>
      <c r="B677" s="8">
        <v>41365.6875</v>
      </c>
      <c r="C677" s="1" t="s">
        <v>343</v>
      </c>
    </row>
    <row r="678" spans="1:4" ht="45.75" customHeight="1">
      <c r="A678" s="7">
        <v>11</v>
      </c>
      <c r="B678" s="8">
        <v>41359.90555555555</v>
      </c>
      <c r="C678" s="1" t="s">
        <v>344</v>
      </c>
      <c r="D678" s="25" t="s">
        <v>566</v>
      </c>
    </row>
    <row r="679" spans="1:4" ht="25.5">
      <c r="A679" s="7">
        <v>12</v>
      </c>
      <c r="B679" s="8">
        <v>41359.84861111111</v>
      </c>
      <c r="C679" s="1" t="s">
        <v>345</v>
      </c>
      <c r="D679" s="25" t="s">
        <v>566</v>
      </c>
    </row>
    <row r="680" spans="1:4" ht="12.75">
      <c r="A680" s="7">
        <v>13</v>
      </c>
      <c r="B680" s="8">
        <v>41359.13888888889</v>
      </c>
      <c r="C680" s="1" t="s">
        <v>346</v>
      </c>
      <c r="D680" s="25" t="s">
        <v>591</v>
      </c>
    </row>
    <row r="681" spans="1:3" ht="12.75">
      <c r="A681" s="7">
        <v>14</v>
      </c>
      <c r="B681" s="8">
        <v>41357.566666666666</v>
      </c>
      <c r="C681" s="1" t="s">
        <v>347</v>
      </c>
    </row>
    <row r="682" spans="1:4" ht="66" customHeight="1">
      <c r="A682" s="7">
        <v>15</v>
      </c>
      <c r="B682" s="8">
        <v>41355.924305555556</v>
      </c>
      <c r="C682" s="1" t="s">
        <v>348</v>
      </c>
      <c r="D682" s="25" t="s">
        <v>576</v>
      </c>
    </row>
    <row r="683" spans="1:4" ht="32.25" customHeight="1">
      <c r="A683" s="7">
        <v>16</v>
      </c>
      <c r="B683" s="8">
        <v>41355.805555555555</v>
      </c>
      <c r="C683" s="1" t="s">
        <v>349</v>
      </c>
      <c r="D683" s="25" t="s">
        <v>576</v>
      </c>
    </row>
    <row r="684" spans="1:3" ht="12.75">
      <c r="A684" s="7">
        <v>17</v>
      </c>
      <c r="B684" s="8">
        <v>41355.74166666667</v>
      </c>
      <c r="C684" s="1" t="s">
        <v>350</v>
      </c>
    </row>
    <row r="685" spans="1:4" ht="30.75" customHeight="1">
      <c r="A685" s="7">
        <v>18</v>
      </c>
      <c r="B685" s="8">
        <v>41355.586805555555</v>
      </c>
      <c r="C685" s="1" t="s">
        <v>351</v>
      </c>
      <c r="D685" s="25" t="s">
        <v>598</v>
      </c>
    </row>
    <row r="686" spans="1:4" ht="25.5">
      <c r="A686" s="7">
        <v>19</v>
      </c>
      <c r="B686" s="8">
        <v>41355.57777777778</v>
      </c>
      <c r="C686" s="1" t="s">
        <v>352</v>
      </c>
      <c r="D686" s="25" t="s">
        <v>566</v>
      </c>
    </row>
    <row r="687" spans="1:4" ht="12.75">
      <c r="A687" s="7">
        <v>20</v>
      </c>
      <c r="B687" s="8">
        <v>41355.56805555556</v>
      </c>
      <c r="C687" s="1" t="s">
        <v>353</v>
      </c>
      <c r="D687" s="25" t="s">
        <v>574</v>
      </c>
    </row>
    <row r="688" spans="1:4" ht="12.75">
      <c r="A688" s="7">
        <v>21</v>
      </c>
      <c r="B688" s="8">
        <v>41355.22222222222</v>
      </c>
      <c r="C688" s="1" t="s">
        <v>354</v>
      </c>
      <c r="D688" s="25" t="s">
        <v>574</v>
      </c>
    </row>
    <row r="689" spans="1:3" ht="12.75">
      <c r="A689" s="7">
        <v>22</v>
      </c>
      <c r="B689" s="8">
        <v>41354.95347222222</v>
      </c>
      <c r="C689" s="1" t="s">
        <v>355</v>
      </c>
    </row>
    <row r="690" spans="1:4" ht="12.75">
      <c r="A690" s="7">
        <v>23</v>
      </c>
      <c r="B690" s="8">
        <v>41354.91736111111</v>
      </c>
      <c r="C690" s="1" t="s">
        <v>356</v>
      </c>
      <c r="D690" s="25" t="s">
        <v>576</v>
      </c>
    </row>
    <row r="691" spans="1:4" ht="25.5">
      <c r="A691" s="7">
        <v>24</v>
      </c>
      <c r="B691" s="8">
        <v>41354.89722222222</v>
      </c>
      <c r="C691" s="1" t="s">
        <v>357</v>
      </c>
      <c r="D691" s="25" t="s">
        <v>566</v>
      </c>
    </row>
    <row r="692" spans="1:4" ht="30.75" customHeight="1">
      <c r="A692" s="7">
        <v>25</v>
      </c>
      <c r="B692" s="8">
        <v>41354.875</v>
      </c>
      <c r="C692" s="1" t="s">
        <v>358</v>
      </c>
      <c r="D692" s="25" t="s">
        <v>566</v>
      </c>
    </row>
    <row r="695" spans="1:4" ht="24.75" customHeight="1">
      <c r="A695" s="75" t="s">
        <v>359</v>
      </c>
      <c r="B695" s="75" t="s">
        <v>359</v>
      </c>
      <c r="C695" s="75" t="s">
        <v>359</v>
      </c>
      <c r="D695" s="75" t="s">
        <v>359</v>
      </c>
    </row>
    <row r="696" spans="1:4" ht="19.5" customHeight="1">
      <c r="A696" s="74" t="s">
        <v>619</v>
      </c>
      <c r="B696" s="74" t="s">
        <v>619</v>
      </c>
      <c r="C696" s="2" t="s">
        <v>280</v>
      </c>
      <c r="D696" s="2" t="s">
        <v>620</v>
      </c>
    </row>
    <row r="697" spans="1:4" ht="12.75">
      <c r="A697" s="72" t="s">
        <v>281</v>
      </c>
      <c r="B697" s="72" t="s">
        <v>281</v>
      </c>
      <c r="C697" s="21">
        <v>0.396</v>
      </c>
      <c r="D697" s="3">
        <v>21</v>
      </c>
    </row>
    <row r="698" spans="1:4" ht="12.75">
      <c r="A698" s="72" t="s">
        <v>282</v>
      </c>
      <c r="B698" s="72" t="s">
        <v>282</v>
      </c>
      <c r="C698" s="21">
        <v>0.604</v>
      </c>
      <c r="D698" s="3">
        <v>32</v>
      </c>
    </row>
    <row r="699" spans="1:4" ht="12.75">
      <c r="A699" s="72" t="s">
        <v>360</v>
      </c>
      <c r="B699" s="72" t="s">
        <v>360</v>
      </c>
      <c r="C699" s="80">
        <v>38</v>
      </c>
      <c r="D699" s="10">
        <v>38</v>
      </c>
    </row>
    <row r="700" spans="1:4" ht="12.75">
      <c r="A700" s="76" t="s">
        <v>621</v>
      </c>
      <c r="B700" s="76" t="s">
        <v>621</v>
      </c>
      <c r="C700" s="76">
        <v>53</v>
      </c>
      <c r="D700" s="4">
        <v>53</v>
      </c>
    </row>
    <row r="701" spans="1:4" ht="12.75">
      <c r="A701" s="73" t="s">
        <v>622</v>
      </c>
      <c r="B701" s="73" t="s">
        <v>622</v>
      </c>
      <c r="C701" s="73">
        <v>12</v>
      </c>
      <c r="D701" s="5">
        <v>12</v>
      </c>
    </row>
    <row r="702" spans="1:4" s="29" customFormat="1" ht="12.75">
      <c r="A702" s="27"/>
      <c r="B702" s="30" t="s">
        <v>564</v>
      </c>
      <c r="C702" s="27"/>
      <c r="D702" s="47"/>
    </row>
    <row r="703" spans="1:4" s="29" customFormat="1" ht="12.75">
      <c r="A703" s="27"/>
      <c r="B703" s="31" t="s">
        <v>583</v>
      </c>
      <c r="C703" s="27">
        <f>COUNTIF(D713:D750,"Employment Readiness")</f>
        <v>8</v>
      </c>
      <c r="D703" s="47"/>
    </row>
    <row r="704" spans="1:4" s="29" customFormat="1" ht="12.75">
      <c r="A704" s="27"/>
      <c r="B704" s="31" t="s">
        <v>566</v>
      </c>
      <c r="C704" s="27">
        <f>COUNTIF(D713:D750,"Program alignment to industry")</f>
        <v>5</v>
      </c>
      <c r="D704" s="47"/>
    </row>
    <row r="705" spans="1:4" s="29" customFormat="1" ht="12.75">
      <c r="A705" s="27"/>
      <c r="B705" s="31" t="s">
        <v>576</v>
      </c>
      <c r="C705" s="27">
        <f>COUNTIF(D713:D750,"Program growth - CTE")</f>
        <v>3</v>
      </c>
      <c r="D705" s="47"/>
    </row>
    <row r="706" spans="1:4" s="29" customFormat="1" ht="12.75">
      <c r="A706" s="27"/>
      <c r="B706" s="31" t="s">
        <v>573</v>
      </c>
      <c r="C706" s="27">
        <f>COUNTIF(D713:D750,"Programs - Health Professions")</f>
        <v>4</v>
      </c>
      <c r="D706" s="47"/>
    </row>
    <row r="707" spans="1:4" s="29" customFormat="1" ht="12.75">
      <c r="A707" s="27"/>
      <c r="B707" s="31" t="s">
        <v>604</v>
      </c>
      <c r="C707" s="27">
        <f>COUNTIF(D713:D750,"Program - Theater")</f>
        <v>1</v>
      </c>
      <c r="D707" s="47"/>
    </row>
    <row r="708" spans="1:4" s="29" customFormat="1" ht="12.75">
      <c r="A708" s="27"/>
      <c r="B708" s="31" t="s">
        <v>606</v>
      </c>
      <c r="C708" s="27">
        <f>COUNTIF(D713:D750,"High School Connections")</f>
        <v>1</v>
      </c>
      <c r="D708" s="47"/>
    </row>
    <row r="709" spans="1:4" s="29" customFormat="1" ht="12.75">
      <c r="A709" s="27"/>
      <c r="B709" s="31" t="s">
        <v>574</v>
      </c>
      <c r="C709" s="27">
        <f>COUNTIF(D717:D754,"Technology")</f>
        <v>2</v>
      </c>
      <c r="D709" s="47"/>
    </row>
    <row r="711" spans="1:4" ht="25.5">
      <c r="A711" s="6" t="s">
        <v>612</v>
      </c>
      <c r="B711" s="6" t="s">
        <v>624</v>
      </c>
      <c r="C711" s="6" t="s">
        <v>360</v>
      </c>
      <c r="D711" s="24" t="s">
        <v>564</v>
      </c>
    </row>
    <row r="712" spans="1:4" ht="25.5">
      <c r="A712" s="7">
        <v>1</v>
      </c>
      <c r="B712" s="8">
        <v>41382.89027777778</v>
      </c>
      <c r="C712" s="1" t="s">
        <v>361</v>
      </c>
      <c r="D712" s="25" t="s">
        <v>573</v>
      </c>
    </row>
    <row r="713" spans="1:3" ht="12.75">
      <c r="A713" s="7">
        <v>2</v>
      </c>
      <c r="B713" s="8">
        <v>41381.86111111111</v>
      </c>
      <c r="C713" s="1" t="s">
        <v>362</v>
      </c>
    </row>
    <row r="714" spans="1:4" ht="39" customHeight="1">
      <c r="A714" s="7">
        <v>3</v>
      </c>
      <c r="B714" s="8">
        <v>41380.881944444445</v>
      </c>
      <c r="C714" s="1" t="s">
        <v>363</v>
      </c>
      <c r="D714" s="25" t="s">
        <v>598</v>
      </c>
    </row>
    <row r="715" spans="1:3" ht="12.75">
      <c r="A715" s="7">
        <v>4</v>
      </c>
      <c r="B715" s="8">
        <v>41380.61041666667</v>
      </c>
      <c r="C715" s="1" t="s">
        <v>364</v>
      </c>
    </row>
    <row r="716" spans="1:4" ht="25.5">
      <c r="A716" s="7">
        <v>5</v>
      </c>
      <c r="B716" s="8">
        <v>41379.868055555555</v>
      </c>
      <c r="C716" s="1" t="s">
        <v>365</v>
      </c>
      <c r="D716" s="25" t="s">
        <v>606</v>
      </c>
    </row>
    <row r="717" spans="1:4" ht="12.75">
      <c r="A717" s="7">
        <v>6</v>
      </c>
      <c r="B717" s="8">
        <v>41377.01527777778</v>
      </c>
      <c r="C717" s="1" t="s">
        <v>366</v>
      </c>
      <c r="D717" s="25" t="s">
        <v>566</v>
      </c>
    </row>
    <row r="718" spans="1:4" ht="38.25">
      <c r="A718" s="7">
        <v>7</v>
      </c>
      <c r="B718" s="8">
        <v>41376.96875</v>
      </c>
      <c r="C718" s="1" t="s">
        <v>367</v>
      </c>
      <c r="D718" s="25" t="s">
        <v>566</v>
      </c>
    </row>
    <row r="719" spans="1:3" ht="12.75">
      <c r="A719" s="7">
        <v>8</v>
      </c>
      <c r="B719" s="8">
        <v>41376.57847222222</v>
      </c>
      <c r="C719" s="1" t="s">
        <v>368</v>
      </c>
    </row>
    <row r="720" spans="1:4" ht="12.75">
      <c r="A720" s="7">
        <v>9</v>
      </c>
      <c r="B720" s="8">
        <v>41376.15694444445</v>
      </c>
      <c r="C720" s="1" t="s">
        <v>369</v>
      </c>
      <c r="D720" s="25" t="s">
        <v>604</v>
      </c>
    </row>
    <row r="721" spans="1:3" ht="12.75">
      <c r="A721" s="7">
        <v>10</v>
      </c>
      <c r="B721" s="8">
        <v>41373.751388888886</v>
      </c>
      <c r="C721" s="1" t="s">
        <v>370</v>
      </c>
    </row>
    <row r="722" spans="1:4" ht="30.75" customHeight="1">
      <c r="A722" s="7">
        <v>11</v>
      </c>
      <c r="B722" s="8">
        <v>41366.64375</v>
      </c>
      <c r="C722" s="1" t="s">
        <v>371</v>
      </c>
      <c r="D722" s="25" t="s">
        <v>598</v>
      </c>
    </row>
    <row r="723" spans="1:3" ht="25.5">
      <c r="A723" s="7">
        <v>12</v>
      </c>
      <c r="B723" s="8">
        <v>41365.981944444444</v>
      </c>
      <c r="C723" s="1" t="s">
        <v>372</v>
      </c>
    </row>
    <row r="724" spans="1:4" ht="12.75">
      <c r="A724" s="7">
        <v>13</v>
      </c>
      <c r="B724" s="8">
        <v>41365.97708333333</v>
      </c>
      <c r="C724" s="1" t="s">
        <v>373</v>
      </c>
      <c r="D724" s="25" t="s">
        <v>573</v>
      </c>
    </row>
    <row r="725" spans="1:3" ht="25.5">
      <c r="A725" s="7">
        <v>14</v>
      </c>
      <c r="B725" s="8">
        <v>41365.76666666667</v>
      </c>
      <c r="C725" s="1" t="s">
        <v>374</v>
      </c>
    </row>
    <row r="726" spans="1:3" ht="12.75">
      <c r="A726" s="7">
        <v>15</v>
      </c>
      <c r="B726" s="8">
        <v>41365.6375</v>
      </c>
      <c r="C726" s="1" t="s">
        <v>375</v>
      </c>
    </row>
    <row r="727" spans="1:4" ht="12.75">
      <c r="A727" s="7">
        <v>16</v>
      </c>
      <c r="B727" s="8">
        <v>41365.57777777778</v>
      </c>
      <c r="C727" s="1" t="s">
        <v>253</v>
      </c>
      <c r="D727" s="25" t="s">
        <v>573</v>
      </c>
    </row>
    <row r="728" spans="1:4" ht="12.75">
      <c r="A728" s="7">
        <v>17</v>
      </c>
      <c r="B728" s="8">
        <v>41359.90555555555</v>
      </c>
      <c r="C728" s="1" t="s">
        <v>376</v>
      </c>
      <c r="D728" s="25" t="s">
        <v>598</v>
      </c>
    </row>
    <row r="729" spans="1:4" ht="12.75">
      <c r="A729" s="7">
        <v>18</v>
      </c>
      <c r="B729" s="8">
        <v>41359.84861111111</v>
      </c>
      <c r="C729" s="1" t="s">
        <v>377</v>
      </c>
      <c r="D729" s="25" t="s">
        <v>573</v>
      </c>
    </row>
    <row r="730" spans="1:4" ht="12.75">
      <c r="A730" s="7">
        <v>19</v>
      </c>
      <c r="B730" s="8">
        <v>41359.13888888889</v>
      </c>
      <c r="C730" s="1" t="s">
        <v>378</v>
      </c>
      <c r="D730" s="25" t="s">
        <v>566</v>
      </c>
    </row>
    <row r="731" spans="1:4" ht="12.75">
      <c r="A731" s="7">
        <v>20</v>
      </c>
      <c r="B731" s="8">
        <v>41358.631944444445</v>
      </c>
      <c r="C731" s="1" t="s">
        <v>379</v>
      </c>
      <c r="D731" s="25" t="s">
        <v>566</v>
      </c>
    </row>
    <row r="732" spans="1:4" ht="25.5">
      <c r="A732" s="7">
        <v>21</v>
      </c>
      <c r="B732" s="8">
        <v>41358.615277777775</v>
      </c>
      <c r="C732" s="1" t="s">
        <v>380</v>
      </c>
      <c r="D732" s="25" t="s">
        <v>598</v>
      </c>
    </row>
    <row r="733" spans="1:3" ht="12.75">
      <c r="A733" s="7">
        <v>22</v>
      </c>
      <c r="B733" s="8">
        <v>41357.95277777778</v>
      </c>
      <c r="C733" s="1" t="s">
        <v>381</v>
      </c>
    </row>
    <row r="734" spans="1:3" ht="12.75">
      <c r="A734" s="7">
        <v>23</v>
      </c>
      <c r="B734" s="8">
        <v>41357.566666666666</v>
      </c>
      <c r="C734" s="1" t="s">
        <v>382</v>
      </c>
    </row>
    <row r="735" spans="1:4" ht="25.5">
      <c r="A735" s="7">
        <v>24</v>
      </c>
      <c r="B735" s="8">
        <v>41356.84444444445</v>
      </c>
      <c r="C735" s="1" t="s">
        <v>383</v>
      </c>
      <c r="D735" s="25" t="s">
        <v>573</v>
      </c>
    </row>
    <row r="736" spans="1:4" ht="12.75">
      <c r="A736" s="7">
        <v>25</v>
      </c>
      <c r="B736" s="8">
        <v>41355.924305555556</v>
      </c>
      <c r="C736" s="1" t="s">
        <v>384</v>
      </c>
      <c r="D736" s="25" t="s">
        <v>598</v>
      </c>
    </row>
    <row r="737" spans="1:4" ht="12.75">
      <c r="A737" s="7">
        <v>26</v>
      </c>
      <c r="B737" s="8">
        <v>41355.805555555555</v>
      </c>
      <c r="C737" s="1" t="s">
        <v>385</v>
      </c>
      <c r="D737" s="25" t="s">
        <v>576</v>
      </c>
    </row>
    <row r="738" spans="1:4" ht="12.75">
      <c r="A738" s="7">
        <v>27</v>
      </c>
      <c r="B738" s="8">
        <v>41355.586805555555</v>
      </c>
      <c r="C738" s="1" t="s">
        <v>386</v>
      </c>
      <c r="D738" s="25" t="s">
        <v>607</v>
      </c>
    </row>
    <row r="739" spans="1:4" ht="12.75">
      <c r="A739" s="7">
        <v>28</v>
      </c>
      <c r="B739" s="8">
        <v>41355.56805555556</v>
      </c>
      <c r="C739" s="1" t="s">
        <v>387</v>
      </c>
      <c r="D739" s="25" t="s">
        <v>574</v>
      </c>
    </row>
    <row r="740" spans="1:3" ht="12.75">
      <c r="A740" s="7">
        <v>29</v>
      </c>
      <c r="B740" s="8">
        <v>41355.16180555556</v>
      </c>
      <c r="C740" s="1" t="s">
        <v>388</v>
      </c>
    </row>
    <row r="741" spans="1:4" ht="18.75" customHeight="1">
      <c r="A741" s="7">
        <v>30</v>
      </c>
      <c r="B741" s="8">
        <v>41355.080555555556</v>
      </c>
      <c r="C741" s="1" t="s">
        <v>389</v>
      </c>
      <c r="D741" s="25" t="s">
        <v>598</v>
      </c>
    </row>
    <row r="742" spans="1:4" ht="12.75">
      <c r="A742" s="7">
        <v>31</v>
      </c>
      <c r="B742" s="8">
        <v>41355.04791666667</v>
      </c>
      <c r="C742" s="1" t="s">
        <v>390</v>
      </c>
      <c r="D742" s="25" t="s">
        <v>574</v>
      </c>
    </row>
    <row r="743" spans="1:4" ht="38.25" customHeight="1">
      <c r="A743" s="7">
        <v>32</v>
      </c>
      <c r="B743" s="8">
        <v>41354.97777777778</v>
      </c>
      <c r="C743" s="1" t="s">
        <v>391</v>
      </c>
      <c r="D743" s="25" t="s">
        <v>598</v>
      </c>
    </row>
    <row r="744" spans="1:4" ht="12.75">
      <c r="A744" s="7">
        <v>33</v>
      </c>
      <c r="B744" s="8">
        <v>41354.95347222222</v>
      </c>
      <c r="C744" s="1" t="s">
        <v>392</v>
      </c>
      <c r="D744" s="25" t="s">
        <v>576</v>
      </c>
    </row>
    <row r="745" spans="1:4" ht="12.75">
      <c r="A745" s="7">
        <v>34</v>
      </c>
      <c r="B745" s="8">
        <v>41354.95</v>
      </c>
      <c r="C745" s="1" t="s">
        <v>393</v>
      </c>
      <c r="D745" s="25" t="s">
        <v>576</v>
      </c>
    </row>
    <row r="746" spans="1:3" ht="12.75">
      <c r="A746" s="7">
        <v>35</v>
      </c>
      <c r="B746" s="8">
        <v>41354.91736111111</v>
      </c>
      <c r="C746" s="1" t="s">
        <v>394</v>
      </c>
    </row>
    <row r="747" spans="1:4" ht="81.75" customHeight="1">
      <c r="A747" s="7">
        <v>36</v>
      </c>
      <c r="B747" s="8">
        <v>41354.89722222222</v>
      </c>
      <c r="C747" s="1" t="s">
        <v>395</v>
      </c>
      <c r="D747" s="25" t="s">
        <v>566</v>
      </c>
    </row>
    <row r="748" spans="1:3" ht="25.5">
      <c r="A748" s="7">
        <v>37</v>
      </c>
      <c r="B748" s="8">
        <v>41354.875</v>
      </c>
      <c r="C748" s="1" t="s">
        <v>396</v>
      </c>
    </row>
    <row r="749" spans="1:4" ht="12.75">
      <c r="A749" s="7">
        <v>38</v>
      </c>
      <c r="B749" s="8">
        <v>41354.873611111114</v>
      </c>
      <c r="C749" s="1" t="s">
        <v>397</v>
      </c>
      <c r="D749" s="25" t="s">
        <v>598</v>
      </c>
    </row>
    <row r="752" spans="1:3" ht="24.75" customHeight="1">
      <c r="A752" s="75" t="s">
        <v>398</v>
      </c>
      <c r="B752" s="75" t="s">
        <v>398</v>
      </c>
      <c r="C752" s="75" t="s">
        <v>398</v>
      </c>
    </row>
    <row r="753" spans="1:3" ht="30" customHeight="1">
      <c r="A753" s="74" t="s">
        <v>619</v>
      </c>
      <c r="B753" s="74" t="s">
        <v>619</v>
      </c>
      <c r="C753" s="2" t="s">
        <v>620</v>
      </c>
    </row>
    <row r="754" spans="1:3" ht="12.75">
      <c r="A754" s="72"/>
      <c r="B754" s="72"/>
      <c r="C754" s="18">
        <v>39</v>
      </c>
    </row>
    <row r="755" spans="1:3" ht="12.75">
      <c r="A755" s="76" t="s">
        <v>621</v>
      </c>
      <c r="B755" s="76">
        <v>39</v>
      </c>
      <c r="C755" s="19">
        <v>39</v>
      </c>
    </row>
    <row r="756" spans="1:3" ht="12.75">
      <c r="A756" s="73" t="s">
        <v>622</v>
      </c>
      <c r="B756" s="73">
        <v>26</v>
      </c>
      <c r="C756" s="20">
        <v>26</v>
      </c>
    </row>
    <row r="757" spans="1:3" s="29" customFormat="1" ht="12.75">
      <c r="A757" s="27"/>
      <c r="B757" s="30" t="s">
        <v>564</v>
      </c>
      <c r="C757" s="28"/>
    </row>
    <row r="758" spans="1:3" s="29" customFormat="1" ht="25.5">
      <c r="A758" s="27"/>
      <c r="B758" s="42" t="s">
        <v>589</v>
      </c>
      <c r="C758" s="28">
        <f>COUNTIF(D763:D801,"Continuing Education &amp; Life Enrichment")</f>
        <v>3</v>
      </c>
    </row>
    <row r="759" spans="1:3" s="29" customFormat="1" ht="12.75">
      <c r="A759" s="27"/>
      <c r="B759" s="31" t="s">
        <v>576</v>
      </c>
      <c r="C759" s="28">
        <f>COUNTIF(D765:D803,"Program growth - CTE")</f>
        <v>1</v>
      </c>
    </row>
    <row r="760" spans="1:3" s="29" customFormat="1" ht="12.75">
      <c r="A760" s="27"/>
      <c r="B760" s="31" t="s">
        <v>574</v>
      </c>
      <c r="C760" s="28">
        <f>COUNTIF(D773:D811,"Technology")</f>
        <v>1</v>
      </c>
    </row>
    <row r="762" spans="1:4" ht="25.5">
      <c r="A762" s="6" t="s">
        <v>612</v>
      </c>
      <c r="B762" s="6" t="s">
        <v>624</v>
      </c>
      <c r="C762" s="6" t="s">
        <v>625</v>
      </c>
      <c r="D762" s="24" t="s">
        <v>564</v>
      </c>
    </row>
    <row r="763" spans="1:3" ht="12.75">
      <c r="A763" s="7">
        <v>1</v>
      </c>
      <c r="B763" s="8">
        <v>41380.881944444445</v>
      </c>
      <c r="C763" s="1" t="s">
        <v>399</v>
      </c>
    </row>
    <row r="764" spans="1:3" ht="12.75">
      <c r="A764" s="7">
        <v>2</v>
      </c>
      <c r="B764" s="8">
        <v>41380.61041666667</v>
      </c>
      <c r="C764" s="1" t="s">
        <v>400</v>
      </c>
    </row>
    <row r="765" spans="1:4" ht="25.5">
      <c r="A765" s="7">
        <v>3</v>
      </c>
      <c r="B765" s="8">
        <v>41379.07638888889</v>
      </c>
      <c r="C765" s="1" t="s">
        <v>401</v>
      </c>
      <c r="D765" s="26" t="s">
        <v>589</v>
      </c>
    </row>
    <row r="766" spans="1:4" ht="56.25" customHeight="1">
      <c r="A766" s="7">
        <v>4</v>
      </c>
      <c r="B766" s="8">
        <v>41377.92638888889</v>
      </c>
      <c r="C766" s="1" t="s">
        <v>402</v>
      </c>
      <c r="D766" s="26" t="s">
        <v>589</v>
      </c>
    </row>
    <row r="767" spans="1:4" ht="25.5">
      <c r="A767" s="7">
        <v>5</v>
      </c>
      <c r="B767" s="8">
        <v>41377.01527777778</v>
      </c>
      <c r="C767" s="1" t="s">
        <v>403</v>
      </c>
      <c r="D767" t="s">
        <v>616</v>
      </c>
    </row>
    <row r="768" spans="1:3" ht="38.25">
      <c r="A768" s="7">
        <v>6</v>
      </c>
      <c r="B768" s="8">
        <v>41376.96875</v>
      </c>
      <c r="C768" s="1" t="s">
        <v>404</v>
      </c>
    </row>
    <row r="769" spans="1:3" ht="12.75">
      <c r="A769" s="7">
        <v>7</v>
      </c>
      <c r="B769" s="8">
        <v>41376.57847222222</v>
      </c>
      <c r="C769" s="1" t="s">
        <v>405</v>
      </c>
    </row>
    <row r="770" spans="1:3" ht="25.5">
      <c r="A770" s="7">
        <v>8</v>
      </c>
      <c r="B770" s="8">
        <v>41376.15694444445</v>
      </c>
      <c r="C770" s="1" t="s">
        <v>406</v>
      </c>
    </row>
    <row r="771" spans="1:3" ht="12.75">
      <c r="A771" s="7">
        <v>9</v>
      </c>
      <c r="B771" s="8">
        <v>41376.118055555555</v>
      </c>
      <c r="C771" s="1" t="s">
        <v>407</v>
      </c>
    </row>
    <row r="772" spans="1:3" ht="12.75">
      <c r="A772" s="7">
        <v>10</v>
      </c>
      <c r="B772" s="8">
        <v>41368.504166666666</v>
      </c>
      <c r="C772" s="1" t="s">
        <v>408</v>
      </c>
    </row>
    <row r="773" spans="1:3" ht="12.75">
      <c r="A773" s="7">
        <v>11</v>
      </c>
      <c r="B773" s="8">
        <v>41366.64375</v>
      </c>
      <c r="C773" s="1" t="s">
        <v>409</v>
      </c>
    </row>
    <row r="774" spans="1:3" ht="19.5" customHeight="1">
      <c r="A774" s="7">
        <v>12</v>
      </c>
      <c r="B774" s="8">
        <v>41366.27361111111</v>
      </c>
      <c r="C774" s="1" t="s">
        <v>410</v>
      </c>
    </row>
    <row r="775" spans="1:3" ht="25.5">
      <c r="A775" s="7">
        <v>13</v>
      </c>
      <c r="B775" s="8">
        <v>41365.981944444444</v>
      </c>
      <c r="C775" s="1" t="s">
        <v>411</v>
      </c>
    </row>
    <row r="776" spans="1:3" ht="15" customHeight="1">
      <c r="A776" s="7">
        <v>14</v>
      </c>
      <c r="B776" s="8">
        <v>41365.76666666667</v>
      </c>
      <c r="C776" s="1" t="s">
        <v>412</v>
      </c>
    </row>
    <row r="777" spans="1:4" ht="41.25" customHeight="1">
      <c r="A777" s="7">
        <v>15</v>
      </c>
      <c r="B777" s="8">
        <v>41365.75347222222</v>
      </c>
      <c r="C777" s="1" t="s">
        <v>413</v>
      </c>
      <c r="D777" t="s">
        <v>574</v>
      </c>
    </row>
    <row r="778" spans="1:3" ht="12.75">
      <c r="A778" s="7">
        <v>16</v>
      </c>
      <c r="B778" s="8">
        <v>41365.6875</v>
      </c>
      <c r="C778" s="1" t="s">
        <v>414</v>
      </c>
    </row>
    <row r="779" spans="1:3" ht="12.75">
      <c r="A779" s="7">
        <v>17</v>
      </c>
      <c r="B779" s="8">
        <v>41365.68263888889</v>
      </c>
      <c r="C779" s="1" t="s">
        <v>415</v>
      </c>
    </row>
    <row r="780" spans="1:3" ht="12.75">
      <c r="A780" s="7">
        <v>18</v>
      </c>
      <c r="B780" s="8">
        <v>41365.638194444444</v>
      </c>
      <c r="C780" s="1" t="s">
        <v>252</v>
      </c>
    </row>
    <row r="781" spans="1:3" ht="12.75">
      <c r="A781" s="7">
        <v>19</v>
      </c>
      <c r="B781" s="8">
        <v>41365.57777777778</v>
      </c>
      <c r="C781" s="1" t="s">
        <v>416</v>
      </c>
    </row>
    <row r="782" spans="1:3" ht="25.5">
      <c r="A782" s="7">
        <v>20</v>
      </c>
      <c r="B782" s="8">
        <v>41359.90555555555</v>
      </c>
      <c r="C782" s="1" t="s">
        <v>417</v>
      </c>
    </row>
    <row r="783" spans="1:3" ht="25.5" customHeight="1">
      <c r="A783" s="7">
        <v>21</v>
      </c>
      <c r="B783" s="8">
        <v>41359.84861111111</v>
      </c>
      <c r="C783" s="1" t="s">
        <v>418</v>
      </c>
    </row>
    <row r="784" spans="1:3" ht="18" customHeight="1">
      <c r="A784" s="7">
        <v>22</v>
      </c>
      <c r="B784" s="8">
        <v>41359.13888888889</v>
      </c>
      <c r="C784" s="1" t="s">
        <v>419</v>
      </c>
    </row>
    <row r="785" spans="1:3" ht="12.75">
      <c r="A785" s="7">
        <v>23</v>
      </c>
      <c r="B785" s="8">
        <v>41357.566666666666</v>
      </c>
      <c r="C785" s="1" t="s">
        <v>420</v>
      </c>
    </row>
    <row r="786" spans="1:3" ht="25.5">
      <c r="A786" s="7">
        <v>24</v>
      </c>
      <c r="B786" s="8">
        <v>41356.84444444445</v>
      </c>
      <c r="C786" s="1" t="s">
        <v>421</v>
      </c>
    </row>
    <row r="787" spans="1:3" ht="18.75" customHeight="1">
      <c r="A787" s="7">
        <v>25</v>
      </c>
      <c r="B787" s="8">
        <v>41355.924305555556</v>
      </c>
      <c r="C787" s="1" t="s">
        <v>422</v>
      </c>
    </row>
    <row r="788" spans="1:3" ht="12.75">
      <c r="A788" s="7">
        <v>26</v>
      </c>
      <c r="B788" s="8">
        <v>41355.60833333333</v>
      </c>
      <c r="C788" s="1" t="s">
        <v>423</v>
      </c>
    </row>
    <row r="789" spans="1:3" ht="12.75">
      <c r="A789" s="7">
        <v>27</v>
      </c>
      <c r="B789" s="8">
        <v>41355.56805555556</v>
      </c>
      <c r="C789" s="1" t="s">
        <v>424</v>
      </c>
    </row>
    <row r="790" spans="1:3" ht="12.75">
      <c r="A790" s="7">
        <v>28</v>
      </c>
      <c r="B790" s="8">
        <v>41355.22222222222</v>
      </c>
      <c r="C790" s="1" t="s">
        <v>425</v>
      </c>
    </row>
    <row r="791" spans="1:3" ht="12.75">
      <c r="A791" s="7">
        <v>29</v>
      </c>
      <c r="B791" s="8">
        <v>41355.16180555556</v>
      </c>
      <c r="C791" s="1" t="s">
        <v>426</v>
      </c>
    </row>
    <row r="792" spans="1:3" ht="15" customHeight="1">
      <c r="A792" s="7">
        <v>30</v>
      </c>
      <c r="B792" s="8">
        <v>41355.080555555556</v>
      </c>
      <c r="C792" s="1" t="s">
        <v>427</v>
      </c>
    </row>
    <row r="793" spans="1:3" ht="12.75">
      <c r="A793" s="7">
        <v>31</v>
      </c>
      <c r="B793" s="8">
        <v>41355.04791666667</v>
      </c>
      <c r="C793" s="1" t="s">
        <v>428</v>
      </c>
    </row>
    <row r="794" spans="1:4" ht="27" customHeight="1">
      <c r="A794" s="7">
        <v>32</v>
      </c>
      <c r="B794" s="8">
        <v>41354.97777777778</v>
      </c>
      <c r="C794" s="1" t="s">
        <v>429</v>
      </c>
      <c r="D794" s="26" t="s">
        <v>589</v>
      </c>
    </row>
    <row r="795" spans="1:3" ht="12.75">
      <c r="A795" s="7">
        <v>33</v>
      </c>
      <c r="B795" s="8">
        <v>41354.95347222222</v>
      </c>
      <c r="C795" s="1" t="s">
        <v>430</v>
      </c>
    </row>
    <row r="796" spans="1:3" ht="12.75">
      <c r="A796" s="7">
        <v>34</v>
      </c>
      <c r="B796" s="8">
        <v>41354.95</v>
      </c>
      <c r="C796" s="1" t="s">
        <v>431</v>
      </c>
    </row>
    <row r="797" spans="1:3" ht="26.25" customHeight="1">
      <c r="A797" s="7">
        <v>35</v>
      </c>
      <c r="B797" s="8">
        <v>41354.91736111111</v>
      </c>
      <c r="C797" s="1" t="s">
        <v>432</v>
      </c>
    </row>
    <row r="798" spans="1:3" ht="12.75">
      <c r="A798" s="7">
        <v>36</v>
      </c>
      <c r="B798" s="8">
        <v>41354.89722222222</v>
      </c>
      <c r="C798" s="1" t="s">
        <v>433</v>
      </c>
    </row>
    <row r="799" spans="1:3" ht="25.5">
      <c r="A799" s="7">
        <v>37</v>
      </c>
      <c r="B799" s="8">
        <v>41354.875</v>
      </c>
      <c r="C799" s="1" t="s">
        <v>434</v>
      </c>
    </row>
    <row r="800" spans="1:3" ht="12.75">
      <c r="A800" s="7">
        <v>38</v>
      </c>
      <c r="B800" s="8">
        <v>41354.873611111114</v>
      </c>
      <c r="C800" s="1" t="s">
        <v>435</v>
      </c>
    </row>
    <row r="801" spans="1:3" ht="12.75">
      <c r="A801" s="7">
        <v>39</v>
      </c>
      <c r="B801" s="8">
        <v>41354.87222222222</v>
      </c>
      <c r="C801" s="1" t="s">
        <v>311</v>
      </c>
    </row>
    <row r="804" spans="1:4" ht="19.5" customHeight="1">
      <c r="A804" s="81" t="s">
        <v>682</v>
      </c>
      <c r="B804" s="81"/>
      <c r="C804" s="81"/>
      <c r="D804" s="81"/>
    </row>
    <row r="805" spans="1:14" ht="12.75">
      <c r="A805" s="82" t="s">
        <v>436</v>
      </c>
      <c r="B805" s="82" t="s">
        <v>436</v>
      </c>
      <c r="C805" s="82" t="s">
        <v>436</v>
      </c>
      <c r="D805" s="82" t="s">
        <v>436</v>
      </c>
      <c r="E805" s="82" t="s">
        <v>436</v>
      </c>
      <c r="F805" s="82" t="s">
        <v>436</v>
      </c>
      <c r="G805" s="82" t="s">
        <v>436</v>
      </c>
      <c r="H805" s="82" t="s">
        <v>436</v>
      </c>
      <c r="I805" s="82" t="s">
        <v>436</v>
      </c>
      <c r="J805" s="82" t="s">
        <v>436</v>
      </c>
      <c r="K805" s="82" t="s">
        <v>436</v>
      </c>
      <c r="L805" s="82" t="s">
        <v>436</v>
      </c>
      <c r="M805" s="82" t="s">
        <v>436</v>
      </c>
      <c r="N805" s="82" t="s">
        <v>436</v>
      </c>
    </row>
    <row r="806" spans="1:14" ht="30" customHeight="1">
      <c r="A806" s="74" t="s">
        <v>619</v>
      </c>
      <c r="B806" s="74" t="s">
        <v>619</v>
      </c>
      <c r="C806" s="11" t="s">
        <v>437</v>
      </c>
      <c r="D806" s="11" t="s">
        <v>438</v>
      </c>
      <c r="E806" s="11" t="s">
        <v>439</v>
      </c>
      <c r="F806" s="11" t="s">
        <v>440</v>
      </c>
      <c r="G806" s="11" t="s">
        <v>441</v>
      </c>
      <c r="H806" s="11" t="s">
        <v>442</v>
      </c>
      <c r="I806" s="11" t="s">
        <v>443</v>
      </c>
      <c r="J806" s="11" t="s">
        <v>444</v>
      </c>
      <c r="K806" s="11" t="s">
        <v>445</v>
      </c>
      <c r="L806" s="11" t="s">
        <v>446</v>
      </c>
      <c r="M806" s="11" t="s">
        <v>447</v>
      </c>
      <c r="N806" s="2" t="s">
        <v>620</v>
      </c>
    </row>
    <row r="807" spans="1:14" ht="12.75">
      <c r="A807" s="72" t="s">
        <v>448</v>
      </c>
      <c r="B807" s="72" t="s">
        <v>448</v>
      </c>
      <c r="C807" s="9">
        <v>12</v>
      </c>
      <c r="D807" s="12">
        <v>4</v>
      </c>
      <c r="E807" s="12">
        <v>0</v>
      </c>
      <c r="F807" s="12">
        <v>0</v>
      </c>
      <c r="G807" s="12">
        <v>2</v>
      </c>
      <c r="H807" s="12">
        <v>0</v>
      </c>
      <c r="I807" s="12">
        <v>0</v>
      </c>
      <c r="J807" s="12">
        <v>0</v>
      </c>
      <c r="K807" s="12">
        <v>0</v>
      </c>
      <c r="L807" s="12">
        <v>0</v>
      </c>
      <c r="M807" s="12">
        <v>1</v>
      </c>
      <c r="N807" s="3">
        <v>19</v>
      </c>
    </row>
    <row r="808" spans="1:14" ht="12.75">
      <c r="A808" s="72" t="s">
        <v>449</v>
      </c>
      <c r="B808" s="72" t="s">
        <v>449</v>
      </c>
      <c r="C808" s="9">
        <v>5</v>
      </c>
      <c r="D808" s="12">
        <v>6</v>
      </c>
      <c r="E808" s="12">
        <v>0</v>
      </c>
      <c r="F808" s="12">
        <v>0</v>
      </c>
      <c r="G808" s="12">
        <v>1</v>
      </c>
      <c r="H808" s="12">
        <v>0</v>
      </c>
      <c r="I808" s="12">
        <v>0</v>
      </c>
      <c r="J808" s="12">
        <v>1</v>
      </c>
      <c r="K808" s="12">
        <v>1</v>
      </c>
      <c r="L808" s="12">
        <v>2</v>
      </c>
      <c r="M808" s="12">
        <v>9</v>
      </c>
      <c r="N808" s="3">
        <v>25</v>
      </c>
    </row>
    <row r="809" spans="1:14" ht="12.75">
      <c r="A809" s="72" t="s">
        <v>450</v>
      </c>
      <c r="B809" s="72" t="s">
        <v>450</v>
      </c>
      <c r="C809" s="9">
        <v>5</v>
      </c>
      <c r="D809" s="12">
        <v>2</v>
      </c>
      <c r="E809" s="12">
        <v>6</v>
      </c>
      <c r="F809" s="12">
        <v>2</v>
      </c>
      <c r="G809" s="12">
        <v>2</v>
      </c>
      <c r="H809" s="12">
        <v>3</v>
      </c>
      <c r="I809" s="12">
        <v>0</v>
      </c>
      <c r="J809" s="12">
        <v>1</v>
      </c>
      <c r="K809" s="12">
        <v>2</v>
      </c>
      <c r="L809" s="12">
        <v>0</v>
      </c>
      <c r="M809" s="12">
        <v>2</v>
      </c>
      <c r="N809" s="3">
        <v>25</v>
      </c>
    </row>
    <row r="810" spans="1:14" ht="12.75">
      <c r="A810" s="72" t="s">
        <v>451</v>
      </c>
      <c r="B810" s="72" t="s">
        <v>451</v>
      </c>
      <c r="C810" s="9">
        <v>4</v>
      </c>
      <c r="D810" s="12">
        <v>4</v>
      </c>
      <c r="E810" s="12">
        <v>6</v>
      </c>
      <c r="F810" s="12">
        <v>4</v>
      </c>
      <c r="G810" s="12">
        <v>4</v>
      </c>
      <c r="H810" s="12">
        <v>3</v>
      </c>
      <c r="I810" s="12">
        <v>1</v>
      </c>
      <c r="J810" s="12">
        <v>0</v>
      </c>
      <c r="K810" s="12">
        <v>0</v>
      </c>
      <c r="L810" s="12">
        <v>0</v>
      </c>
      <c r="M810" s="12">
        <v>2</v>
      </c>
      <c r="N810" s="3">
        <v>28</v>
      </c>
    </row>
    <row r="811" spans="1:14" ht="12.75">
      <c r="A811" s="72" t="s">
        <v>452</v>
      </c>
      <c r="B811" s="72" t="s">
        <v>452</v>
      </c>
      <c r="C811" s="9">
        <v>4</v>
      </c>
      <c r="D811" s="12">
        <v>2</v>
      </c>
      <c r="E811" s="12">
        <v>5</v>
      </c>
      <c r="F811" s="12">
        <v>4</v>
      </c>
      <c r="G811" s="12">
        <v>2</v>
      </c>
      <c r="H811" s="12">
        <v>3</v>
      </c>
      <c r="I811" s="12">
        <v>3</v>
      </c>
      <c r="J811" s="12">
        <v>0</v>
      </c>
      <c r="K811" s="12">
        <v>3</v>
      </c>
      <c r="L811" s="12">
        <v>2</v>
      </c>
      <c r="M811" s="12">
        <v>5</v>
      </c>
      <c r="N811" s="3">
        <v>33</v>
      </c>
    </row>
    <row r="813" spans="1:14" ht="12.75">
      <c r="A813" s="82" t="s">
        <v>453</v>
      </c>
      <c r="B813" s="82" t="s">
        <v>453</v>
      </c>
      <c r="C813" s="82" t="s">
        <v>453</v>
      </c>
      <c r="D813" s="82" t="s">
        <v>453</v>
      </c>
      <c r="E813" s="82" t="s">
        <v>453</v>
      </c>
      <c r="F813" s="82" t="s">
        <v>453</v>
      </c>
      <c r="G813" s="82" t="s">
        <v>453</v>
      </c>
      <c r="H813" s="82" t="s">
        <v>453</v>
      </c>
      <c r="I813" s="82" t="s">
        <v>453</v>
      </c>
      <c r="J813" s="82" t="s">
        <v>453</v>
      </c>
      <c r="K813" s="82" t="s">
        <v>453</v>
      </c>
      <c r="L813" s="82" t="s">
        <v>453</v>
      </c>
      <c r="M813" s="82" t="s">
        <v>453</v>
      </c>
      <c r="N813" s="82" t="s">
        <v>453</v>
      </c>
    </row>
    <row r="814" spans="1:14" ht="30" customHeight="1">
      <c r="A814" s="74" t="s">
        <v>619</v>
      </c>
      <c r="B814" s="74" t="s">
        <v>619</v>
      </c>
      <c r="C814" s="11" t="s">
        <v>437</v>
      </c>
      <c r="D814" s="11" t="s">
        <v>438</v>
      </c>
      <c r="E814" s="11" t="s">
        <v>439</v>
      </c>
      <c r="F814" s="11" t="s">
        <v>440</v>
      </c>
      <c r="G814" s="11" t="s">
        <v>441</v>
      </c>
      <c r="H814" s="11" t="s">
        <v>442</v>
      </c>
      <c r="I814" s="11" t="s">
        <v>443</v>
      </c>
      <c r="J814" s="11" t="s">
        <v>444</v>
      </c>
      <c r="K814" s="11" t="s">
        <v>445</v>
      </c>
      <c r="L814" s="11" t="s">
        <v>446</v>
      </c>
      <c r="M814" s="11" t="s">
        <v>447</v>
      </c>
      <c r="N814" s="2" t="s">
        <v>620</v>
      </c>
    </row>
    <row r="815" spans="1:14" ht="12.75">
      <c r="A815" s="72" t="s">
        <v>448</v>
      </c>
      <c r="B815" s="72" t="s">
        <v>448</v>
      </c>
      <c r="C815" s="9">
        <v>14</v>
      </c>
      <c r="D815" s="12">
        <v>1</v>
      </c>
      <c r="E815" s="12">
        <v>0</v>
      </c>
      <c r="F815" s="12">
        <v>1</v>
      </c>
      <c r="G815" s="12">
        <v>1</v>
      </c>
      <c r="H815" s="12">
        <v>0</v>
      </c>
      <c r="I815" s="12">
        <v>0</v>
      </c>
      <c r="J815" s="12">
        <v>0</v>
      </c>
      <c r="K815" s="12">
        <v>0</v>
      </c>
      <c r="L815" s="12">
        <v>0</v>
      </c>
      <c r="M815" s="12">
        <v>2</v>
      </c>
      <c r="N815" s="3">
        <v>19</v>
      </c>
    </row>
    <row r="816" spans="1:14" ht="12.75">
      <c r="A816" s="72" t="s">
        <v>449</v>
      </c>
      <c r="B816" s="72" t="s">
        <v>449</v>
      </c>
      <c r="C816" s="9">
        <v>7</v>
      </c>
      <c r="D816" s="12">
        <v>2</v>
      </c>
      <c r="E816" s="12">
        <v>0</v>
      </c>
      <c r="F816" s="12">
        <v>0</v>
      </c>
      <c r="G816" s="12">
        <v>1</v>
      </c>
      <c r="H816" s="12">
        <v>0</v>
      </c>
      <c r="I816" s="12">
        <v>0</v>
      </c>
      <c r="J816" s="12">
        <v>0</v>
      </c>
      <c r="K816" s="12">
        <v>1</v>
      </c>
      <c r="L816" s="12">
        <v>0</v>
      </c>
      <c r="M816" s="12">
        <v>10</v>
      </c>
      <c r="N816" s="3">
        <v>21</v>
      </c>
    </row>
    <row r="817" spans="1:14" ht="12.75">
      <c r="A817" s="72" t="s">
        <v>450</v>
      </c>
      <c r="B817" s="72" t="s">
        <v>450</v>
      </c>
      <c r="C817" s="9">
        <v>4</v>
      </c>
      <c r="D817" s="12">
        <v>2</v>
      </c>
      <c r="E817" s="12">
        <v>2</v>
      </c>
      <c r="F817" s="12">
        <v>5</v>
      </c>
      <c r="G817" s="12">
        <v>3</v>
      </c>
      <c r="H817" s="12">
        <v>1</v>
      </c>
      <c r="I817" s="12">
        <v>0</v>
      </c>
      <c r="J817" s="12">
        <v>2</v>
      </c>
      <c r="K817" s="12">
        <v>2</v>
      </c>
      <c r="L817" s="12">
        <v>0</v>
      </c>
      <c r="M817" s="12">
        <v>3</v>
      </c>
      <c r="N817" s="3">
        <v>24</v>
      </c>
    </row>
    <row r="818" spans="1:14" ht="12.75">
      <c r="A818" s="72" t="s">
        <v>451</v>
      </c>
      <c r="B818" s="72" t="s">
        <v>451</v>
      </c>
      <c r="C818" s="9">
        <v>1</v>
      </c>
      <c r="D818" s="12">
        <v>3</v>
      </c>
      <c r="E818" s="12">
        <v>6</v>
      </c>
      <c r="F818" s="12">
        <v>4</v>
      </c>
      <c r="G818" s="12">
        <v>1</v>
      </c>
      <c r="H818" s="12">
        <v>3</v>
      </c>
      <c r="I818" s="12">
        <v>2</v>
      </c>
      <c r="J818" s="12">
        <v>0</v>
      </c>
      <c r="K818" s="12">
        <v>1</v>
      </c>
      <c r="L818" s="12">
        <v>0</v>
      </c>
      <c r="M818" s="12">
        <v>1</v>
      </c>
      <c r="N818" s="3">
        <v>22</v>
      </c>
    </row>
    <row r="819" spans="1:14" ht="12.75">
      <c r="A819" s="72" t="s">
        <v>452</v>
      </c>
      <c r="B819" s="72" t="s">
        <v>452</v>
      </c>
      <c r="C819" s="9">
        <v>1</v>
      </c>
      <c r="D819" s="12">
        <v>2</v>
      </c>
      <c r="E819" s="12">
        <v>5</v>
      </c>
      <c r="F819" s="12">
        <v>4</v>
      </c>
      <c r="G819" s="12">
        <v>0</v>
      </c>
      <c r="H819" s="12">
        <v>4</v>
      </c>
      <c r="I819" s="12">
        <v>2</v>
      </c>
      <c r="J819" s="12">
        <v>1</v>
      </c>
      <c r="K819" s="12">
        <v>4</v>
      </c>
      <c r="L819" s="12">
        <v>3</v>
      </c>
      <c r="M819" s="12">
        <v>7</v>
      </c>
      <c r="N819" s="3">
        <v>33</v>
      </c>
    </row>
    <row r="822" spans="1:7" ht="24.75" customHeight="1">
      <c r="A822" s="77" t="s">
        <v>454</v>
      </c>
      <c r="B822" s="77"/>
      <c r="C822" s="77"/>
      <c r="D822" s="77"/>
      <c r="E822" s="77"/>
      <c r="F822" s="77"/>
      <c r="G822" s="77"/>
    </row>
    <row r="823" spans="1:7" ht="30" customHeight="1">
      <c r="A823" s="22" t="s">
        <v>619</v>
      </c>
      <c r="B823" s="14"/>
      <c r="C823" s="11" t="s">
        <v>455</v>
      </c>
      <c r="D823" s="11" t="s">
        <v>456</v>
      </c>
      <c r="E823" s="11" t="s">
        <v>457</v>
      </c>
      <c r="F823" s="2" t="s">
        <v>458</v>
      </c>
      <c r="G823" s="2" t="s">
        <v>620</v>
      </c>
    </row>
    <row r="824" spans="1:7" ht="12.75" customHeight="1">
      <c r="A824" s="23" t="s">
        <v>468</v>
      </c>
      <c r="B824" s="15"/>
      <c r="C824" s="9">
        <v>49</v>
      </c>
      <c r="D824" s="12">
        <v>2</v>
      </c>
      <c r="E824" s="12">
        <v>0</v>
      </c>
      <c r="F824" s="13">
        <v>2.96</v>
      </c>
      <c r="G824" s="3">
        <v>51</v>
      </c>
    </row>
    <row r="825" spans="1:7" ht="12.75" customHeight="1">
      <c r="A825" s="23" t="s">
        <v>466</v>
      </c>
      <c r="B825" s="15"/>
      <c r="C825" s="9">
        <v>48</v>
      </c>
      <c r="D825" s="12">
        <v>4</v>
      </c>
      <c r="E825" s="12">
        <v>0</v>
      </c>
      <c r="F825" s="13">
        <v>2.92</v>
      </c>
      <c r="G825" s="3">
        <v>52</v>
      </c>
    </row>
    <row r="826" spans="1:7" ht="12.75">
      <c r="A826" s="23" t="s">
        <v>464</v>
      </c>
      <c r="B826" s="15"/>
      <c r="C826" s="9">
        <v>47</v>
      </c>
      <c r="D826" s="12">
        <v>5</v>
      </c>
      <c r="E826" s="12">
        <v>0</v>
      </c>
      <c r="F826" s="13">
        <v>2.9</v>
      </c>
      <c r="G826" s="3">
        <v>52</v>
      </c>
    </row>
    <row r="827" spans="1:7" ht="12.75" customHeight="1">
      <c r="A827" s="23" t="s">
        <v>465</v>
      </c>
      <c r="B827" s="15"/>
      <c r="C827" s="9">
        <v>47</v>
      </c>
      <c r="D827" s="12">
        <v>5</v>
      </c>
      <c r="E827" s="12">
        <v>0</v>
      </c>
      <c r="F827" s="13">
        <v>2.9</v>
      </c>
      <c r="G827" s="3">
        <v>52</v>
      </c>
    </row>
    <row r="828" spans="1:7" ht="12.75" customHeight="1">
      <c r="A828" s="23" t="s">
        <v>470</v>
      </c>
      <c r="B828" s="15"/>
      <c r="C828" s="9">
        <v>43</v>
      </c>
      <c r="D828" s="12">
        <v>6</v>
      </c>
      <c r="E828" s="12">
        <v>0</v>
      </c>
      <c r="F828" s="13">
        <v>2.88</v>
      </c>
      <c r="G828" s="3">
        <v>49</v>
      </c>
    </row>
    <row r="829" spans="1:7" ht="12.75" customHeight="1">
      <c r="A829" s="23" t="s">
        <v>463</v>
      </c>
      <c r="B829" s="15"/>
      <c r="C829" s="9">
        <v>44</v>
      </c>
      <c r="D829" s="12">
        <v>5</v>
      </c>
      <c r="E829" s="12">
        <v>1</v>
      </c>
      <c r="F829" s="13">
        <v>2.86</v>
      </c>
      <c r="G829" s="3">
        <v>50</v>
      </c>
    </row>
    <row r="830" spans="1:7" ht="12.75" customHeight="1">
      <c r="A830" s="23" t="s">
        <v>459</v>
      </c>
      <c r="B830" s="15"/>
      <c r="C830" s="9">
        <v>44</v>
      </c>
      <c r="D830" s="12">
        <v>6</v>
      </c>
      <c r="E830" s="12">
        <v>1</v>
      </c>
      <c r="F830" s="13">
        <v>2.84</v>
      </c>
      <c r="G830" s="3">
        <v>51</v>
      </c>
    </row>
    <row r="831" spans="1:7" ht="12.75" customHeight="1">
      <c r="A831" s="23" t="s">
        <v>469</v>
      </c>
      <c r="B831" s="15"/>
      <c r="C831" s="9">
        <v>41</v>
      </c>
      <c r="D831" s="12">
        <v>9</v>
      </c>
      <c r="E831" s="12">
        <v>0</v>
      </c>
      <c r="F831" s="13">
        <v>2.82</v>
      </c>
      <c r="G831" s="3">
        <v>50</v>
      </c>
    </row>
    <row r="832" spans="1:7" ht="12.75" customHeight="1">
      <c r="A832" s="23" t="s">
        <v>460</v>
      </c>
      <c r="B832" s="15"/>
      <c r="C832" s="9">
        <v>40</v>
      </c>
      <c r="D832" s="12">
        <v>10</v>
      </c>
      <c r="E832" s="12">
        <v>1</v>
      </c>
      <c r="F832" s="13">
        <v>2.76</v>
      </c>
      <c r="G832" s="3">
        <v>51</v>
      </c>
    </row>
    <row r="833" spans="1:7" ht="12.75" customHeight="1">
      <c r="A833" s="23" t="s">
        <v>467</v>
      </c>
      <c r="B833" s="15"/>
      <c r="C833" s="9">
        <v>35</v>
      </c>
      <c r="D833" s="12">
        <v>16</v>
      </c>
      <c r="E833" s="12">
        <v>0</v>
      </c>
      <c r="F833" s="13">
        <v>2.69</v>
      </c>
      <c r="G833" s="3">
        <v>51</v>
      </c>
    </row>
    <row r="834" spans="1:7" ht="12.75" customHeight="1">
      <c r="A834" s="23" t="s">
        <v>462</v>
      </c>
      <c r="B834" s="15"/>
      <c r="C834" s="9">
        <v>38</v>
      </c>
      <c r="D834" s="12">
        <v>11</v>
      </c>
      <c r="E834" s="12">
        <v>3</v>
      </c>
      <c r="F834" s="13">
        <v>2.67</v>
      </c>
      <c r="G834" s="3">
        <v>52</v>
      </c>
    </row>
    <row r="835" spans="1:7" ht="12.75" customHeight="1">
      <c r="A835" s="23" t="s">
        <v>461</v>
      </c>
      <c r="B835" s="15"/>
      <c r="C835" s="9">
        <v>30</v>
      </c>
      <c r="D835" s="12">
        <v>18</v>
      </c>
      <c r="E835" s="12">
        <v>2</v>
      </c>
      <c r="F835" s="13">
        <v>2.56</v>
      </c>
      <c r="G835" s="3">
        <v>50</v>
      </c>
    </row>
    <row r="836" spans="1:7" ht="12.75" customHeight="1">
      <c r="A836" s="23" t="s">
        <v>471</v>
      </c>
      <c r="B836" s="15"/>
      <c r="C836" s="9">
        <v>29</v>
      </c>
      <c r="D836" s="12">
        <v>15</v>
      </c>
      <c r="E836" s="12">
        <v>4</v>
      </c>
      <c r="F836" s="13">
        <v>2.52</v>
      </c>
      <c r="G836" s="3">
        <v>48</v>
      </c>
    </row>
    <row r="837" spans="1:7" ht="12.75">
      <c r="A837" s="17"/>
      <c r="B837" s="17"/>
      <c r="C837" s="36"/>
      <c r="D837" s="17"/>
      <c r="E837" s="17" t="s">
        <v>621</v>
      </c>
      <c r="F837" s="17">
        <v>52</v>
      </c>
      <c r="G837" s="4">
        <v>52</v>
      </c>
    </row>
    <row r="838" spans="1:7" ht="12.75">
      <c r="A838" s="16"/>
      <c r="B838" s="16"/>
      <c r="C838" s="37"/>
      <c r="D838" s="16"/>
      <c r="E838" s="16" t="s">
        <v>622</v>
      </c>
      <c r="F838" s="16">
        <v>13</v>
      </c>
      <c r="G838" s="5">
        <v>13</v>
      </c>
    </row>
    <row r="841" spans="1:3" ht="24.75" customHeight="1">
      <c r="A841" s="75" t="s">
        <v>472</v>
      </c>
      <c r="B841" s="75" t="s">
        <v>472</v>
      </c>
      <c r="C841" s="75" t="s">
        <v>472</v>
      </c>
    </row>
    <row r="842" spans="1:3" ht="30" customHeight="1">
      <c r="A842" s="74" t="s">
        <v>619</v>
      </c>
      <c r="B842" s="74" t="s">
        <v>619</v>
      </c>
      <c r="C842" s="2" t="s">
        <v>620</v>
      </c>
    </row>
    <row r="843" spans="1:3" ht="12.75">
      <c r="A843" s="72"/>
      <c r="B843" s="72"/>
      <c r="C843" s="18">
        <v>38</v>
      </c>
    </row>
    <row r="844" spans="1:3" ht="12.75">
      <c r="A844" s="76" t="s">
        <v>621</v>
      </c>
      <c r="B844" s="76">
        <v>38</v>
      </c>
      <c r="C844" s="19">
        <v>38</v>
      </c>
    </row>
    <row r="845" spans="1:3" ht="12.75">
      <c r="A845" s="73" t="s">
        <v>622</v>
      </c>
      <c r="B845" s="73">
        <v>27</v>
      </c>
      <c r="C845" s="20">
        <v>27</v>
      </c>
    </row>
    <row r="847" spans="1:4" ht="12.75">
      <c r="A847" s="6" t="s">
        <v>623</v>
      </c>
      <c r="B847" s="6" t="s">
        <v>624</v>
      </c>
      <c r="C847" s="6" t="s">
        <v>625</v>
      </c>
      <c r="D847" s="6" t="s">
        <v>564</v>
      </c>
    </row>
    <row r="848" spans="1:3" ht="12.75">
      <c r="A848" s="7">
        <v>1</v>
      </c>
      <c r="B848" s="8">
        <v>41383.85972222222</v>
      </c>
      <c r="C848" s="1" t="s">
        <v>473</v>
      </c>
    </row>
    <row r="849" spans="1:3" ht="38.25">
      <c r="A849" s="7">
        <v>2</v>
      </c>
      <c r="B849" s="8">
        <v>41382.89027777778</v>
      </c>
      <c r="C849" s="1" t="s">
        <v>474</v>
      </c>
    </row>
    <row r="850" spans="1:3" ht="12.75">
      <c r="A850" s="7">
        <v>3</v>
      </c>
      <c r="B850" s="8">
        <v>41380.881944444445</v>
      </c>
      <c r="C850" s="1" t="s">
        <v>475</v>
      </c>
    </row>
    <row r="851" spans="1:3" ht="12.75">
      <c r="A851" s="7">
        <v>4</v>
      </c>
      <c r="B851" s="8">
        <v>41380.61041666667</v>
      </c>
      <c r="C851" s="1" t="s">
        <v>251</v>
      </c>
    </row>
    <row r="852" spans="1:3" ht="12.75">
      <c r="A852" s="7">
        <v>5</v>
      </c>
      <c r="B852" s="8">
        <v>41377.92638888889</v>
      </c>
      <c r="C852" s="1" t="s">
        <v>476</v>
      </c>
    </row>
    <row r="853" spans="1:3" ht="12.75">
      <c r="A853" s="7">
        <v>6</v>
      </c>
      <c r="B853" s="8">
        <v>41376.96875</v>
      </c>
      <c r="C853" s="1" t="s">
        <v>477</v>
      </c>
    </row>
    <row r="854" spans="1:3" ht="12.75">
      <c r="A854" s="7">
        <v>7</v>
      </c>
      <c r="B854" s="8">
        <v>41376.8125</v>
      </c>
      <c r="C854" s="1" t="s">
        <v>478</v>
      </c>
    </row>
    <row r="855" spans="1:3" ht="12.75">
      <c r="A855" s="7">
        <v>8</v>
      </c>
      <c r="B855" s="8">
        <v>41376.15694444445</v>
      </c>
      <c r="C855" s="1" t="s">
        <v>289</v>
      </c>
    </row>
    <row r="856" spans="1:3" ht="12.75">
      <c r="A856" s="7">
        <v>9</v>
      </c>
      <c r="B856" s="8">
        <v>41376.118055555555</v>
      </c>
      <c r="C856" s="1" t="s">
        <v>479</v>
      </c>
    </row>
    <row r="857" spans="1:3" ht="25.5">
      <c r="A857" s="7">
        <v>10</v>
      </c>
      <c r="B857" s="8">
        <v>41373.751388888886</v>
      </c>
      <c r="C857" s="1" t="s">
        <v>480</v>
      </c>
    </row>
    <row r="858" spans="1:3" ht="22.5" customHeight="1">
      <c r="A858" s="7">
        <v>11</v>
      </c>
      <c r="B858" s="8">
        <v>41366.64375</v>
      </c>
      <c r="C858" s="1" t="s">
        <v>481</v>
      </c>
    </row>
    <row r="859" spans="1:3" ht="25.5">
      <c r="A859" s="7">
        <v>12</v>
      </c>
      <c r="B859" s="8">
        <v>41365.981944444444</v>
      </c>
      <c r="C859" s="1" t="s">
        <v>482</v>
      </c>
    </row>
    <row r="860" spans="1:3" ht="12.75">
      <c r="A860" s="7">
        <v>13</v>
      </c>
      <c r="B860" s="8">
        <v>41365.76666666667</v>
      </c>
      <c r="C860" s="1" t="s">
        <v>483</v>
      </c>
    </row>
    <row r="861" spans="1:3" ht="12.75">
      <c r="A861" s="7">
        <v>14</v>
      </c>
      <c r="B861" s="8">
        <v>41365.75347222222</v>
      </c>
      <c r="C861" s="1" t="s">
        <v>484</v>
      </c>
    </row>
    <row r="862" spans="1:3" ht="38.25">
      <c r="A862" s="7">
        <v>15</v>
      </c>
      <c r="B862" s="8">
        <v>41365.69583333333</v>
      </c>
      <c r="C862" s="1" t="s">
        <v>485</v>
      </c>
    </row>
    <row r="863" spans="1:3" ht="12.75">
      <c r="A863" s="7">
        <v>16</v>
      </c>
      <c r="B863" s="8">
        <v>41365.68263888889</v>
      </c>
      <c r="C863" s="1" t="s">
        <v>486</v>
      </c>
    </row>
    <row r="864" spans="1:3" ht="12.75">
      <c r="A864" s="7">
        <v>17</v>
      </c>
      <c r="B864" s="8">
        <v>41365.57777777778</v>
      </c>
      <c r="C864" s="1" t="s">
        <v>487</v>
      </c>
    </row>
    <row r="865" spans="1:3" ht="12.75">
      <c r="A865" s="7">
        <v>18</v>
      </c>
      <c r="B865" s="8">
        <v>41359.90555555555</v>
      </c>
      <c r="C865" s="1" t="s">
        <v>488</v>
      </c>
    </row>
    <row r="866" spans="1:3" ht="12.75">
      <c r="A866" s="7">
        <v>19</v>
      </c>
      <c r="B866" s="8">
        <v>41359.84861111111</v>
      </c>
      <c r="C866" s="1" t="s">
        <v>489</v>
      </c>
    </row>
    <row r="867" spans="1:3" ht="12.75">
      <c r="A867" s="7">
        <v>20</v>
      </c>
      <c r="B867" s="8">
        <v>41359.13888888889</v>
      </c>
      <c r="C867" s="1" t="s">
        <v>490</v>
      </c>
    </row>
    <row r="868" spans="1:3" ht="12.75">
      <c r="A868" s="7">
        <v>21</v>
      </c>
      <c r="B868" s="8">
        <v>41358.631944444445</v>
      </c>
      <c r="C868" s="1" t="s">
        <v>491</v>
      </c>
    </row>
    <row r="869" spans="1:3" ht="12.75">
      <c r="A869" s="7">
        <v>22</v>
      </c>
      <c r="B869" s="8">
        <v>41357.95277777778</v>
      </c>
      <c r="C869" s="1" t="s">
        <v>492</v>
      </c>
    </row>
    <row r="870" spans="1:3" ht="12.75">
      <c r="A870" s="7">
        <v>23</v>
      </c>
      <c r="B870" s="8">
        <v>41357.566666666666</v>
      </c>
      <c r="C870" s="1" t="s">
        <v>493</v>
      </c>
    </row>
    <row r="871" spans="1:3" ht="43.5" customHeight="1">
      <c r="A871" s="7">
        <v>24</v>
      </c>
      <c r="B871" s="8">
        <v>41356.84444444445</v>
      </c>
      <c r="C871" s="1" t="s">
        <v>494</v>
      </c>
    </row>
    <row r="872" spans="1:3" ht="25.5">
      <c r="A872" s="7">
        <v>25</v>
      </c>
      <c r="B872" s="8">
        <v>41355.924305555556</v>
      </c>
      <c r="C872" s="1" t="s">
        <v>495</v>
      </c>
    </row>
    <row r="873" spans="1:3" ht="12.75">
      <c r="A873" s="7">
        <v>26</v>
      </c>
      <c r="B873" s="8">
        <v>41355.74166666667</v>
      </c>
      <c r="C873" s="1" t="s">
        <v>496</v>
      </c>
    </row>
    <row r="874" spans="1:3" ht="12.75">
      <c r="A874" s="7">
        <v>27</v>
      </c>
      <c r="B874" s="8">
        <v>41355.60833333333</v>
      </c>
      <c r="C874" s="1" t="s">
        <v>497</v>
      </c>
    </row>
    <row r="875" spans="1:3" ht="12.75">
      <c r="A875" s="7">
        <v>28</v>
      </c>
      <c r="B875" s="8">
        <v>41355.586805555555</v>
      </c>
      <c r="C875" s="1" t="s">
        <v>498</v>
      </c>
    </row>
    <row r="876" spans="1:3" ht="12.75">
      <c r="A876" s="7">
        <v>29</v>
      </c>
      <c r="B876" s="8">
        <v>41355.58541666667</v>
      </c>
      <c r="C876" s="1" t="s">
        <v>499</v>
      </c>
    </row>
    <row r="877" spans="1:3" ht="12.75">
      <c r="A877" s="7">
        <v>30</v>
      </c>
      <c r="B877" s="8">
        <v>41355.57777777778</v>
      </c>
      <c r="C877" s="1" t="s">
        <v>500</v>
      </c>
    </row>
    <row r="878" spans="1:3" ht="25.5">
      <c r="A878" s="7">
        <v>31</v>
      </c>
      <c r="B878" s="8">
        <v>41355.56805555556</v>
      </c>
      <c r="C878" s="1" t="s">
        <v>501</v>
      </c>
    </row>
    <row r="879" spans="1:3" ht="12.75">
      <c r="A879" s="7">
        <v>32</v>
      </c>
      <c r="B879" s="8">
        <v>41355.22222222222</v>
      </c>
      <c r="C879" s="1" t="s">
        <v>502</v>
      </c>
    </row>
    <row r="880" spans="1:3" ht="12.75">
      <c r="A880" s="7">
        <v>33</v>
      </c>
      <c r="B880" s="8">
        <v>41355.080555555556</v>
      </c>
      <c r="C880" s="1" t="s">
        <v>503</v>
      </c>
    </row>
    <row r="881" spans="1:3" ht="25.5">
      <c r="A881" s="7">
        <v>34</v>
      </c>
      <c r="B881" s="8">
        <v>41355.04791666667</v>
      </c>
      <c r="C881" s="1" t="s">
        <v>504</v>
      </c>
    </row>
    <row r="882" spans="1:3" ht="12.75">
      <c r="A882" s="7">
        <v>35</v>
      </c>
      <c r="B882" s="8">
        <v>41354.97777777778</v>
      </c>
      <c r="C882" s="1" t="s">
        <v>505</v>
      </c>
    </row>
    <row r="883" spans="1:3" ht="12.75">
      <c r="A883" s="7">
        <v>36</v>
      </c>
      <c r="B883" s="8">
        <v>41354.95347222222</v>
      </c>
      <c r="C883" s="1" t="s">
        <v>506</v>
      </c>
    </row>
    <row r="884" spans="1:3" ht="12.75">
      <c r="A884" s="7">
        <v>37</v>
      </c>
      <c r="B884" s="8">
        <v>41354.95</v>
      </c>
      <c r="C884" s="1" t="s">
        <v>507</v>
      </c>
    </row>
    <row r="885" spans="1:3" ht="12.75">
      <c r="A885" s="7">
        <v>38</v>
      </c>
      <c r="B885" s="8">
        <v>41354.91736111111</v>
      </c>
      <c r="C885" s="1" t="s">
        <v>508</v>
      </c>
    </row>
    <row r="888" spans="1:3" ht="24.75" customHeight="1">
      <c r="A888" s="75" t="s">
        <v>509</v>
      </c>
      <c r="B888" s="75" t="s">
        <v>509</v>
      </c>
      <c r="C888" s="75" t="s">
        <v>509</v>
      </c>
    </row>
    <row r="889" spans="1:3" ht="30" customHeight="1">
      <c r="A889" s="74" t="s">
        <v>619</v>
      </c>
      <c r="B889" s="74" t="s">
        <v>619</v>
      </c>
      <c r="C889" s="2" t="s">
        <v>620</v>
      </c>
    </row>
    <row r="890" spans="1:3" ht="12.75">
      <c r="A890" s="72"/>
      <c r="B890" s="72"/>
      <c r="C890" s="18">
        <v>33</v>
      </c>
    </row>
    <row r="891" spans="1:3" ht="12.75">
      <c r="A891" s="76" t="s">
        <v>621</v>
      </c>
      <c r="B891" s="76">
        <v>33</v>
      </c>
      <c r="C891" s="19">
        <v>33</v>
      </c>
    </row>
    <row r="892" spans="1:3" ht="12.75">
      <c r="A892" s="73" t="s">
        <v>622</v>
      </c>
      <c r="B892" s="73">
        <v>32</v>
      </c>
      <c r="C892" s="20">
        <v>32</v>
      </c>
    </row>
    <row r="894" spans="1:4" ht="12.75">
      <c r="A894" s="6" t="s">
        <v>623</v>
      </c>
      <c r="B894" s="6" t="s">
        <v>624</v>
      </c>
      <c r="C894" s="6" t="s">
        <v>625</v>
      </c>
      <c r="D894" s="6" t="s">
        <v>564</v>
      </c>
    </row>
    <row r="895" spans="1:3" ht="12.75">
      <c r="A895" s="7">
        <v>1</v>
      </c>
      <c r="B895" s="8">
        <v>41382.89027777778</v>
      </c>
      <c r="C895" s="1" t="s">
        <v>510</v>
      </c>
    </row>
    <row r="896" spans="1:3" ht="12.75">
      <c r="A896" s="7">
        <v>2</v>
      </c>
      <c r="B896" s="8">
        <v>41380.881944444445</v>
      </c>
      <c r="C896" s="1" t="s">
        <v>511</v>
      </c>
    </row>
    <row r="897" spans="1:3" ht="12.75">
      <c r="A897" s="7">
        <v>3</v>
      </c>
      <c r="B897" s="8">
        <v>41380.61041666667</v>
      </c>
      <c r="C897" s="1" t="s">
        <v>251</v>
      </c>
    </row>
    <row r="898" spans="1:3" ht="12.75">
      <c r="A898" s="7">
        <v>4</v>
      </c>
      <c r="B898" s="8">
        <v>41377.92638888889</v>
      </c>
      <c r="C898" s="1" t="s">
        <v>476</v>
      </c>
    </row>
    <row r="899" spans="1:3" ht="12.75">
      <c r="A899" s="7">
        <v>5</v>
      </c>
      <c r="B899" s="8">
        <v>41376.96875</v>
      </c>
      <c r="C899" s="1" t="s">
        <v>477</v>
      </c>
    </row>
    <row r="900" spans="1:3" ht="12.75">
      <c r="A900" s="7">
        <v>6</v>
      </c>
      <c r="B900" s="8">
        <v>41376.8125</v>
      </c>
      <c r="C900" s="1" t="s">
        <v>512</v>
      </c>
    </row>
    <row r="901" spans="1:3" ht="12.75">
      <c r="A901" s="7">
        <v>7</v>
      </c>
      <c r="B901" s="8">
        <v>41376.15694444445</v>
      </c>
      <c r="C901" s="1" t="s">
        <v>513</v>
      </c>
    </row>
    <row r="902" spans="1:3" ht="12.75">
      <c r="A902" s="7">
        <v>8</v>
      </c>
      <c r="B902" s="8">
        <v>41376.118055555555</v>
      </c>
      <c r="C902" s="1" t="s">
        <v>514</v>
      </c>
    </row>
    <row r="903" spans="1:3" ht="25.5">
      <c r="A903" s="7">
        <v>9</v>
      </c>
      <c r="B903" s="8">
        <v>41373.751388888886</v>
      </c>
      <c r="C903" s="1" t="s">
        <v>480</v>
      </c>
    </row>
    <row r="904" spans="1:3" ht="12.75">
      <c r="A904" s="7">
        <v>10</v>
      </c>
      <c r="B904" s="8">
        <v>41366.64375</v>
      </c>
      <c r="C904" s="1" t="s">
        <v>515</v>
      </c>
    </row>
    <row r="905" spans="1:3" ht="12.75">
      <c r="A905" s="7">
        <v>11</v>
      </c>
      <c r="B905" s="8">
        <v>41365.981944444444</v>
      </c>
      <c r="C905" s="1" t="s">
        <v>516</v>
      </c>
    </row>
    <row r="906" spans="1:3" ht="12.75">
      <c r="A906" s="7">
        <v>12</v>
      </c>
      <c r="B906" s="8">
        <v>41365.76666666667</v>
      </c>
      <c r="C906" s="1" t="s">
        <v>483</v>
      </c>
    </row>
    <row r="907" spans="1:3" ht="12.75">
      <c r="A907" s="7">
        <v>13</v>
      </c>
      <c r="B907" s="8">
        <v>41365.69583333333</v>
      </c>
      <c r="C907" s="1" t="s">
        <v>517</v>
      </c>
    </row>
    <row r="908" spans="1:3" ht="12.75">
      <c r="A908" s="7">
        <v>14</v>
      </c>
      <c r="B908" s="8">
        <v>41365.68263888889</v>
      </c>
      <c r="C908" s="1" t="s">
        <v>486</v>
      </c>
    </row>
    <row r="909" spans="1:3" ht="12.75">
      <c r="A909" s="7">
        <v>15</v>
      </c>
      <c r="B909" s="8">
        <v>41365.57777777778</v>
      </c>
      <c r="C909" s="1" t="s">
        <v>518</v>
      </c>
    </row>
    <row r="910" spans="1:3" ht="12.75">
      <c r="A910" s="7">
        <v>16</v>
      </c>
      <c r="B910" s="8">
        <v>41359.90555555555</v>
      </c>
      <c r="C910" s="1" t="s">
        <v>488</v>
      </c>
    </row>
    <row r="911" spans="1:3" ht="12.75">
      <c r="A911" s="7">
        <v>17</v>
      </c>
      <c r="B911" s="8">
        <v>41359.84861111111</v>
      </c>
      <c r="C911" s="1" t="s">
        <v>489</v>
      </c>
    </row>
    <row r="912" spans="1:3" ht="12.75">
      <c r="A912" s="7">
        <v>18</v>
      </c>
      <c r="B912" s="8">
        <v>41359.13888888889</v>
      </c>
      <c r="C912" s="1" t="s">
        <v>490</v>
      </c>
    </row>
    <row r="913" spans="1:3" ht="12.75">
      <c r="A913" s="7">
        <v>19</v>
      </c>
      <c r="B913" s="8">
        <v>41358.631944444445</v>
      </c>
      <c r="C913" s="1" t="s">
        <v>519</v>
      </c>
    </row>
    <row r="914" spans="1:3" ht="12.75">
      <c r="A914" s="7">
        <v>20</v>
      </c>
      <c r="B914" s="8">
        <v>41357.95277777778</v>
      </c>
      <c r="C914" s="1" t="s">
        <v>520</v>
      </c>
    </row>
    <row r="915" spans="1:3" ht="12.75">
      <c r="A915" s="7">
        <v>21</v>
      </c>
      <c r="B915" s="8">
        <v>41357.566666666666</v>
      </c>
      <c r="C915" s="1" t="s">
        <v>493</v>
      </c>
    </row>
    <row r="916" spans="1:3" ht="12.75">
      <c r="A916" s="7">
        <v>22</v>
      </c>
      <c r="B916" s="8">
        <v>41356.84444444445</v>
      </c>
      <c r="C916" s="1" t="s">
        <v>521</v>
      </c>
    </row>
    <row r="917" spans="1:3" ht="12.75">
      <c r="A917" s="7">
        <v>23</v>
      </c>
      <c r="B917" s="8">
        <v>41355.924305555556</v>
      </c>
      <c r="C917" s="1" t="s">
        <v>522</v>
      </c>
    </row>
    <row r="918" spans="1:3" ht="12.75">
      <c r="A918" s="7">
        <v>24</v>
      </c>
      <c r="B918" s="8">
        <v>41355.60833333333</v>
      </c>
      <c r="C918" s="1" t="s">
        <v>523</v>
      </c>
    </row>
    <row r="919" spans="1:3" ht="12.75">
      <c r="A919" s="7">
        <v>25</v>
      </c>
      <c r="B919" s="8">
        <v>41355.586805555555</v>
      </c>
      <c r="C919" s="1" t="s">
        <v>498</v>
      </c>
    </row>
    <row r="920" spans="1:3" ht="12.75">
      <c r="A920" s="7">
        <v>26</v>
      </c>
      <c r="B920" s="8">
        <v>41355.58541666667</v>
      </c>
      <c r="C920" s="1" t="s">
        <v>524</v>
      </c>
    </row>
    <row r="921" spans="1:3" ht="12.75">
      <c r="A921" s="7">
        <v>27</v>
      </c>
      <c r="B921" s="8">
        <v>41355.56805555556</v>
      </c>
      <c r="C921" s="1" t="s">
        <v>525</v>
      </c>
    </row>
    <row r="922" spans="1:3" ht="12.75">
      <c r="A922" s="7">
        <v>28</v>
      </c>
      <c r="B922" s="8">
        <v>41355.22222222222</v>
      </c>
      <c r="C922" s="1" t="s">
        <v>526</v>
      </c>
    </row>
    <row r="923" spans="1:3" ht="12.75">
      <c r="A923" s="7">
        <v>29</v>
      </c>
      <c r="B923" s="8">
        <v>41355.080555555556</v>
      </c>
      <c r="C923" s="1" t="s">
        <v>527</v>
      </c>
    </row>
    <row r="924" spans="1:3" ht="12.75">
      <c r="A924" s="7">
        <v>30</v>
      </c>
      <c r="B924" s="8">
        <v>41355.04791666667</v>
      </c>
      <c r="C924" s="1" t="s">
        <v>528</v>
      </c>
    </row>
    <row r="925" spans="1:3" ht="15" customHeight="1">
      <c r="A925" s="7">
        <v>31</v>
      </c>
      <c r="B925" s="8">
        <v>41354.97777777778</v>
      </c>
      <c r="C925" s="1" t="s">
        <v>529</v>
      </c>
    </row>
    <row r="926" spans="1:3" ht="12.75">
      <c r="A926" s="7">
        <v>32</v>
      </c>
      <c r="B926" s="8">
        <v>41354.95</v>
      </c>
      <c r="C926" s="1" t="s">
        <v>530</v>
      </c>
    </row>
    <row r="927" spans="1:3" ht="12.75">
      <c r="A927" s="7">
        <v>33</v>
      </c>
      <c r="B927" s="8">
        <v>41354.91736111111</v>
      </c>
      <c r="C927" s="1" t="s">
        <v>531</v>
      </c>
    </row>
    <row r="930" spans="1:3" ht="24.75" customHeight="1">
      <c r="A930" s="75" t="s">
        <v>532</v>
      </c>
      <c r="B930" s="75" t="s">
        <v>532</v>
      </c>
      <c r="C930" s="75" t="s">
        <v>532</v>
      </c>
    </row>
    <row r="931" spans="1:3" ht="30" customHeight="1">
      <c r="A931" s="74" t="s">
        <v>619</v>
      </c>
      <c r="B931" s="74" t="s">
        <v>619</v>
      </c>
      <c r="C931" s="2" t="s">
        <v>620</v>
      </c>
    </row>
    <row r="932" spans="1:3" ht="12.75">
      <c r="A932" s="72"/>
      <c r="B932" s="72"/>
      <c r="C932" s="18">
        <v>36</v>
      </c>
    </row>
    <row r="933" spans="1:3" ht="12.75">
      <c r="A933" s="76" t="s">
        <v>621</v>
      </c>
      <c r="B933" s="76">
        <v>36</v>
      </c>
      <c r="C933" s="19">
        <v>36</v>
      </c>
    </row>
    <row r="934" spans="1:3" ht="12.75">
      <c r="A934" s="73" t="s">
        <v>622</v>
      </c>
      <c r="B934" s="73">
        <v>29</v>
      </c>
      <c r="C934" s="20">
        <v>29</v>
      </c>
    </row>
    <row r="936" spans="1:4" ht="12.75">
      <c r="A936" s="6" t="s">
        <v>623</v>
      </c>
      <c r="B936" s="6" t="s">
        <v>624</v>
      </c>
      <c r="C936" s="6" t="s">
        <v>625</v>
      </c>
      <c r="D936" s="6" t="s">
        <v>564</v>
      </c>
    </row>
    <row r="937" spans="1:3" ht="12.75">
      <c r="A937" s="7">
        <v>1</v>
      </c>
      <c r="B937" s="8">
        <v>41383.85972222222</v>
      </c>
      <c r="C937" s="1" t="s">
        <v>533</v>
      </c>
    </row>
    <row r="938" spans="1:3" ht="12.75">
      <c r="A938" s="7">
        <v>2</v>
      </c>
      <c r="B938" s="8">
        <v>41382.89027777778</v>
      </c>
      <c r="C938" s="1" t="s">
        <v>534</v>
      </c>
    </row>
    <row r="939" spans="1:3" ht="12.75">
      <c r="A939" s="7">
        <v>3</v>
      </c>
      <c r="B939" s="8">
        <v>41380.881944444445</v>
      </c>
      <c r="C939" s="1" t="s">
        <v>535</v>
      </c>
    </row>
    <row r="940" spans="1:3" ht="12.75">
      <c r="A940" s="7">
        <v>4</v>
      </c>
      <c r="B940" s="8">
        <v>41380.61041666667</v>
      </c>
      <c r="C940" s="1" t="s">
        <v>251</v>
      </c>
    </row>
    <row r="941" spans="1:3" ht="12.75">
      <c r="A941" s="7">
        <v>5</v>
      </c>
      <c r="B941" s="8">
        <v>41379.07638888889</v>
      </c>
      <c r="C941" s="1" t="s">
        <v>536</v>
      </c>
    </row>
    <row r="942" spans="1:3" ht="12.75">
      <c r="A942" s="7">
        <v>6</v>
      </c>
      <c r="B942" s="8">
        <v>41377.92638888889</v>
      </c>
      <c r="C942" s="1" t="s">
        <v>537</v>
      </c>
    </row>
    <row r="943" spans="1:3" ht="12.75">
      <c r="A943" s="7">
        <v>7</v>
      </c>
      <c r="B943" s="8">
        <v>41377.01527777778</v>
      </c>
      <c r="C943" s="1" t="s">
        <v>538</v>
      </c>
    </row>
    <row r="944" spans="1:3" ht="12.75">
      <c r="A944" s="7">
        <v>8</v>
      </c>
      <c r="B944" s="8">
        <v>41376.57847222222</v>
      </c>
      <c r="C944" s="1" t="s">
        <v>81</v>
      </c>
    </row>
    <row r="945" spans="1:3" ht="12.75">
      <c r="A945" s="7">
        <v>9</v>
      </c>
      <c r="B945" s="8">
        <v>41376.15694444445</v>
      </c>
      <c r="C945" s="1" t="s">
        <v>539</v>
      </c>
    </row>
    <row r="946" spans="1:3" ht="12.75">
      <c r="A946" s="7">
        <v>10</v>
      </c>
      <c r="B946" s="8">
        <v>41376.118055555555</v>
      </c>
      <c r="C946" s="1" t="s">
        <v>414</v>
      </c>
    </row>
    <row r="947" spans="1:3" ht="25.5">
      <c r="A947" s="7">
        <v>11</v>
      </c>
      <c r="B947" s="8">
        <v>41373.751388888886</v>
      </c>
      <c r="C947" s="1" t="s">
        <v>540</v>
      </c>
    </row>
    <row r="948" spans="1:3" ht="25.5">
      <c r="A948" s="7">
        <v>12</v>
      </c>
      <c r="B948" s="8">
        <v>41366.64375</v>
      </c>
      <c r="C948" s="1" t="s">
        <v>541</v>
      </c>
    </row>
    <row r="949" spans="1:3" ht="12.75">
      <c r="A949" s="7">
        <v>13</v>
      </c>
      <c r="B949" s="8">
        <v>41365.981944444444</v>
      </c>
      <c r="C949" s="1" t="s">
        <v>542</v>
      </c>
    </row>
    <row r="950" spans="1:3" ht="12.75">
      <c r="A950" s="7">
        <v>14</v>
      </c>
      <c r="B950" s="8">
        <v>41365.76666666667</v>
      </c>
      <c r="C950" s="1" t="s">
        <v>543</v>
      </c>
    </row>
    <row r="951" spans="1:3" ht="38.25">
      <c r="A951" s="7">
        <v>15</v>
      </c>
      <c r="B951" s="8">
        <v>41365.75347222222</v>
      </c>
      <c r="C951" s="1" t="s">
        <v>544</v>
      </c>
    </row>
    <row r="952" spans="1:3" ht="12.75">
      <c r="A952" s="7">
        <v>16</v>
      </c>
      <c r="B952" s="8">
        <v>41365.69583333333</v>
      </c>
      <c r="C952" s="1" t="s">
        <v>517</v>
      </c>
    </row>
    <row r="953" spans="1:3" ht="12.75">
      <c r="A953" s="7">
        <v>17</v>
      </c>
      <c r="B953" s="8">
        <v>41365.57777777778</v>
      </c>
      <c r="C953" s="1" t="s">
        <v>545</v>
      </c>
    </row>
    <row r="954" spans="1:3" ht="12.75">
      <c r="A954" s="7">
        <v>18</v>
      </c>
      <c r="B954" s="8">
        <v>41359.90555555555</v>
      </c>
      <c r="C954" s="1" t="s">
        <v>546</v>
      </c>
    </row>
    <row r="955" spans="1:3" ht="12.75">
      <c r="A955" s="7">
        <v>19</v>
      </c>
      <c r="B955" s="8">
        <v>41359.84861111111</v>
      </c>
      <c r="C955" s="1" t="s">
        <v>547</v>
      </c>
    </row>
    <row r="956" spans="1:3" ht="12.75">
      <c r="A956" s="7">
        <v>20</v>
      </c>
      <c r="B956" s="8">
        <v>41359.13888888889</v>
      </c>
      <c r="C956" s="1" t="s">
        <v>548</v>
      </c>
    </row>
    <row r="957" spans="1:3" ht="12.75">
      <c r="A957" s="7">
        <v>21</v>
      </c>
      <c r="B957" s="8">
        <v>41358.631944444445</v>
      </c>
      <c r="C957" s="1" t="s">
        <v>549</v>
      </c>
    </row>
    <row r="958" spans="1:3" ht="12.75">
      <c r="A958" s="7">
        <v>22</v>
      </c>
      <c r="B958" s="8">
        <v>41357.95277777778</v>
      </c>
      <c r="C958" s="1" t="s">
        <v>550</v>
      </c>
    </row>
    <row r="959" spans="1:3" ht="12.75">
      <c r="A959" s="7">
        <v>23</v>
      </c>
      <c r="B959" s="8">
        <v>41357.566666666666</v>
      </c>
      <c r="C959" s="1" t="s">
        <v>551</v>
      </c>
    </row>
    <row r="960" spans="1:3" ht="12.75">
      <c r="A960" s="7">
        <v>24</v>
      </c>
      <c r="B960" s="8">
        <v>41356.84444444445</v>
      </c>
      <c r="C960" s="1" t="s">
        <v>552</v>
      </c>
    </row>
    <row r="961" spans="1:3" ht="25.5">
      <c r="A961" s="7">
        <v>25</v>
      </c>
      <c r="B961" s="8">
        <v>41355.924305555556</v>
      </c>
      <c r="C961" s="1" t="s">
        <v>553</v>
      </c>
    </row>
    <row r="962" spans="1:3" ht="12.75">
      <c r="A962" s="7">
        <v>26</v>
      </c>
      <c r="B962" s="8">
        <v>41355.74166666667</v>
      </c>
      <c r="C962" s="1" t="s">
        <v>554</v>
      </c>
    </row>
    <row r="963" spans="1:3" ht="12.75">
      <c r="A963" s="7">
        <v>27</v>
      </c>
      <c r="B963" s="8">
        <v>41355.60833333333</v>
      </c>
      <c r="C963" s="1" t="s">
        <v>156</v>
      </c>
    </row>
    <row r="964" spans="1:3" ht="12.75">
      <c r="A964" s="7">
        <v>28</v>
      </c>
      <c r="B964" s="8">
        <v>41355.586805555555</v>
      </c>
      <c r="C964" s="1" t="s">
        <v>555</v>
      </c>
    </row>
    <row r="965" spans="1:3" ht="12.75">
      <c r="A965" s="7">
        <v>29</v>
      </c>
      <c r="B965" s="8">
        <v>41355.58541666667</v>
      </c>
      <c r="C965" s="1" t="s">
        <v>556</v>
      </c>
    </row>
    <row r="966" spans="1:3" ht="12.75">
      <c r="A966" s="7">
        <v>30</v>
      </c>
      <c r="B966" s="8">
        <v>41355.56805555556</v>
      </c>
      <c r="C966" s="1" t="s">
        <v>557</v>
      </c>
    </row>
    <row r="967" spans="1:3" ht="12.75">
      <c r="A967" s="7">
        <v>31</v>
      </c>
      <c r="B967" s="8">
        <v>41355.22222222222</v>
      </c>
      <c r="C967" s="1" t="s">
        <v>558</v>
      </c>
    </row>
    <row r="968" spans="1:3" ht="12.75">
      <c r="A968" s="7">
        <v>32</v>
      </c>
      <c r="B968" s="8">
        <v>41355.080555555556</v>
      </c>
      <c r="C968" s="1" t="s">
        <v>559</v>
      </c>
    </row>
    <row r="969" spans="1:3" ht="12.75">
      <c r="A969" s="7">
        <v>33</v>
      </c>
      <c r="B969" s="8">
        <v>41355.04791666667</v>
      </c>
      <c r="C969" s="1" t="s">
        <v>560</v>
      </c>
    </row>
    <row r="970" spans="1:3" ht="12.75">
      <c r="A970" s="7">
        <v>34</v>
      </c>
      <c r="B970" s="8">
        <v>41354.97777777778</v>
      </c>
      <c r="C970" s="1" t="s">
        <v>561</v>
      </c>
    </row>
    <row r="971" spans="1:3" ht="12.75">
      <c r="A971" s="7">
        <v>35</v>
      </c>
      <c r="B971" s="8">
        <v>41354.95</v>
      </c>
      <c r="C971" s="1" t="s">
        <v>562</v>
      </c>
    </row>
    <row r="972" spans="1:3" ht="25.5">
      <c r="A972" s="7">
        <v>36</v>
      </c>
      <c r="B972" s="8">
        <v>41354.91736111111</v>
      </c>
      <c r="C972" s="1" t="s">
        <v>563</v>
      </c>
    </row>
  </sheetData>
  <sheetProtection/>
  <mergeCells count="100">
    <mergeCell ref="A934:B934"/>
    <mergeCell ref="A246:B246"/>
    <mergeCell ref="A168:B168"/>
    <mergeCell ref="A319:B319"/>
    <mergeCell ref="A655:C655"/>
    <mergeCell ref="A478:B478"/>
    <mergeCell ref="A806:B806"/>
    <mergeCell ref="A810:B810"/>
    <mergeCell ref="A816:B816"/>
    <mergeCell ref="A652:B652"/>
    <mergeCell ref="A2:C2"/>
    <mergeCell ref="A817:B817"/>
    <mergeCell ref="A695:D695"/>
    <mergeCell ref="A247:B247"/>
    <mergeCell ref="A320:B320"/>
    <mergeCell ref="A6:B6"/>
    <mergeCell ref="A167:B167"/>
    <mergeCell ref="A84:C84"/>
    <mergeCell ref="A649:D649"/>
    <mergeCell ref="A400:B400"/>
    <mergeCell ref="A607:C607"/>
    <mergeCell ref="A700:C700"/>
    <mergeCell ref="A650:B650"/>
    <mergeCell ref="A698:B698"/>
    <mergeCell ref="A602:B602"/>
    <mergeCell ref="A699:C699"/>
    <mergeCell ref="A697:B697"/>
    <mergeCell ref="A653:C653"/>
    <mergeCell ref="A651:B651"/>
    <mergeCell ref="A654:C654"/>
    <mergeCell ref="A807:B807"/>
    <mergeCell ref="A755:B755"/>
    <mergeCell ref="A804:D804"/>
    <mergeCell ref="A814:B814"/>
    <mergeCell ref="A701:C701"/>
    <mergeCell ref="A813:N813"/>
    <mergeCell ref="A805:N805"/>
    <mergeCell ref="A752:C752"/>
    <mergeCell ref="A933:B933"/>
    <mergeCell ref="A818:B818"/>
    <mergeCell ref="A843:B843"/>
    <mergeCell ref="A930:C930"/>
    <mergeCell ref="A890:B890"/>
    <mergeCell ref="A932:B932"/>
    <mergeCell ref="A842:B842"/>
    <mergeCell ref="A845:B845"/>
    <mergeCell ref="A931:B931"/>
    <mergeCell ref="A3:B3"/>
    <mergeCell ref="A85:B85"/>
    <mergeCell ref="A245:C245"/>
    <mergeCell ref="A696:B696"/>
    <mergeCell ref="A4:B4"/>
    <mergeCell ref="A553:B553"/>
    <mergeCell ref="A88:B88"/>
    <mergeCell ref="A5:B5"/>
    <mergeCell ref="A87:B87"/>
    <mergeCell ref="A476:B476"/>
    <mergeCell ref="A551:D551"/>
    <mergeCell ref="A552:B552"/>
    <mergeCell ref="A399:B399"/>
    <mergeCell ref="A402:B402"/>
    <mergeCell ref="A249:B249"/>
    <mergeCell ref="A166:B166"/>
    <mergeCell ref="A398:C398"/>
    <mergeCell ref="A475:B475"/>
    <mergeCell ref="A401:B401"/>
    <mergeCell ref="A555:C555"/>
    <mergeCell ref="A606:C606"/>
    <mergeCell ref="A554:B554"/>
    <mergeCell ref="A601:D601"/>
    <mergeCell ref="A604:B604"/>
    <mergeCell ref="A557:C557"/>
    <mergeCell ref="A603:B603"/>
    <mergeCell ref="A556:C556"/>
    <mergeCell ref="A605:C605"/>
    <mergeCell ref="A1:C1"/>
    <mergeCell ref="A477:B477"/>
    <mergeCell ref="A165:B165"/>
    <mergeCell ref="A164:C164"/>
    <mergeCell ref="A318:B318"/>
    <mergeCell ref="A474:C474"/>
    <mergeCell ref="A248:B248"/>
    <mergeCell ref="A321:B321"/>
    <mergeCell ref="A317:C317"/>
    <mergeCell ref="A86:B86"/>
    <mergeCell ref="A888:C888"/>
    <mergeCell ref="A819:B819"/>
    <mergeCell ref="A892:B892"/>
    <mergeCell ref="A844:B844"/>
    <mergeCell ref="A891:B891"/>
    <mergeCell ref="A822:G822"/>
    <mergeCell ref="A889:B889"/>
    <mergeCell ref="A841:C841"/>
    <mergeCell ref="A808:B808"/>
    <mergeCell ref="A811:B811"/>
    <mergeCell ref="A754:B754"/>
    <mergeCell ref="A756:B756"/>
    <mergeCell ref="A753:B753"/>
    <mergeCell ref="A815:B815"/>
    <mergeCell ref="A809:B809"/>
  </mergeCells>
  <printOptions/>
  <pageMargins left="0" right="0" top="1" bottom="1" header="0.5" footer="0.5"/>
  <pageSetup fitToHeight="29" fitToWidth="1" horizontalDpi="600" verticalDpi="600" orientation="landscape" scale="74" r:id="rId1"/>
  <headerFooter alignWithMargins="0">
    <oddFooter>&amp;LEnvironmental Scan Survey&amp;CBusiness, Government, and Civic Partners (All Responses)&amp;RPage&amp;P</oddFooter>
  </headerFooter>
</worksheet>
</file>

<file path=xl/worksheets/sheet3.xml><?xml version="1.0" encoding="utf-8"?>
<worksheet xmlns="http://schemas.openxmlformats.org/spreadsheetml/2006/main" xmlns:r="http://schemas.openxmlformats.org/officeDocument/2006/relationships">
  <dimension ref="A1:G93"/>
  <sheetViews>
    <sheetView zoomScalePageLayoutView="0" workbookViewId="0" topLeftCell="A45">
      <selection activeCell="I50" sqref="I50"/>
    </sheetView>
  </sheetViews>
  <sheetFormatPr defaultColWidth="9.140625" defaultRowHeight="12.75"/>
  <cols>
    <col min="1" max="1" width="12.8515625" style="0" customWidth="1"/>
    <col min="2" max="2" width="24.28125" style="0" customWidth="1"/>
    <col min="3" max="3" width="75.57421875" style="1" customWidth="1"/>
    <col min="4" max="4" width="21.7109375" style="0" customWidth="1"/>
    <col min="5" max="5" width="13.7109375" style="0" hidden="1" customWidth="1"/>
    <col min="6" max="6" width="0.42578125" style="0" hidden="1" customWidth="1"/>
    <col min="7" max="7" width="0.13671875" style="0" hidden="1" customWidth="1"/>
    <col min="8" max="14" width="13.7109375" style="0" customWidth="1"/>
  </cols>
  <sheetData>
    <row r="1" spans="1:3" ht="34.5" customHeight="1">
      <c r="A1" s="78" t="s">
        <v>617</v>
      </c>
      <c r="B1" s="78" t="s">
        <v>617</v>
      </c>
      <c r="C1" s="78" t="s">
        <v>617</v>
      </c>
    </row>
    <row r="2" spans="1:4" ht="30" customHeight="1">
      <c r="A2" s="83" t="s">
        <v>223</v>
      </c>
      <c r="B2" s="83"/>
      <c r="C2" s="83"/>
      <c r="D2" s="83"/>
    </row>
    <row r="3" spans="1:4" ht="24.75" customHeight="1">
      <c r="A3" s="79" t="s">
        <v>618</v>
      </c>
      <c r="B3" s="79" t="s">
        <v>618</v>
      </c>
      <c r="C3" s="79" t="s">
        <v>618</v>
      </c>
      <c r="D3" s="35"/>
    </row>
    <row r="4" spans="1:4" ht="12.75">
      <c r="A4" s="7" t="s">
        <v>580</v>
      </c>
      <c r="B4" s="8">
        <v>41357.566666666666</v>
      </c>
      <c r="C4" s="1" t="s">
        <v>665</v>
      </c>
      <c r="D4" s="25" t="s">
        <v>576</v>
      </c>
    </row>
    <row r="5" spans="1:4" ht="25.5">
      <c r="A5" s="7" t="s">
        <v>580</v>
      </c>
      <c r="B5" s="8">
        <v>41355.924305555556</v>
      </c>
      <c r="C5" s="1" t="s">
        <v>667</v>
      </c>
      <c r="D5" s="25" t="s">
        <v>576</v>
      </c>
    </row>
    <row r="6" spans="1:4" ht="29.25" customHeight="1">
      <c r="A6" s="7" t="s">
        <v>580</v>
      </c>
      <c r="B6" s="8">
        <v>41355.60833333333</v>
      </c>
      <c r="C6" s="1" t="s">
        <v>670</v>
      </c>
      <c r="D6" s="25" t="s">
        <v>576</v>
      </c>
    </row>
    <row r="7" spans="1:4" ht="56.25" customHeight="1">
      <c r="A7" s="7" t="s">
        <v>580</v>
      </c>
      <c r="B7" s="8">
        <v>41354.89722222222</v>
      </c>
      <c r="C7" s="1" t="s">
        <v>694</v>
      </c>
      <c r="D7" s="25" t="s">
        <v>576</v>
      </c>
    </row>
    <row r="9" spans="1:4" ht="24.75" customHeight="1">
      <c r="A9" s="79" t="s">
        <v>698</v>
      </c>
      <c r="B9" s="79" t="s">
        <v>698</v>
      </c>
      <c r="C9" s="79" t="s">
        <v>698</v>
      </c>
      <c r="D9" s="35"/>
    </row>
    <row r="10" spans="1:4" ht="25.5">
      <c r="A10" s="7" t="s">
        <v>580</v>
      </c>
      <c r="B10" s="8">
        <v>41365.981944444444</v>
      </c>
      <c r="C10" s="1" t="s">
        <v>719</v>
      </c>
      <c r="D10" s="32" t="s">
        <v>576</v>
      </c>
    </row>
    <row r="11" spans="1:4" ht="15.75" customHeight="1">
      <c r="A11" s="7" t="s">
        <v>580</v>
      </c>
      <c r="B11" s="8">
        <v>41359.13888888889</v>
      </c>
      <c r="C11" s="1" t="s">
        <v>731</v>
      </c>
      <c r="D11" s="34" t="s">
        <v>576</v>
      </c>
    </row>
    <row r="12" spans="1:4" ht="51" customHeight="1">
      <c r="A12" s="7" t="s">
        <v>580</v>
      </c>
      <c r="B12" s="8">
        <v>41354.955555555556</v>
      </c>
      <c r="C12" s="1" t="s">
        <v>2</v>
      </c>
      <c r="D12" s="32" t="s">
        <v>576</v>
      </c>
    </row>
    <row r="13" spans="1:4" ht="12.75">
      <c r="A13" s="7" t="s">
        <v>580</v>
      </c>
      <c r="B13" s="8">
        <v>41354.95347222222</v>
      </c>
      <c r="C13" s="1" t="s">
        <v>3</v>
      </c>
      <c r="D13" s="33"/>
    </row>
    <row r="14" spans="1:4" ht="32.25" customHeight="1">
      <c r="A14" s="7" t="s">
        <v>580</v>
      </c>
      <c r="B14" s="8">
        <v>41354.875</v>
      </c>
      <c r="C14" s="1" t="s">
        <v>7</v>
      </c>
      <c r="D14" s="32" t="s">
        <v>576</v>
      </c>
    </row>
    <row r="15" ht="12.75">
      <c r="D15" s="33"/>
    </row>
    <row r="17" spans="1:4" ht="24.75" customHeight="1">
      <c r="A17" s="79" t="s">
        <v>10</v>
      </c>
      <c r="B17" s="79" t="s">
        <v>10</v>
      </c>
      <c r="C17" s="79" t="s">
        <v>10</v>
      </c>
      <c r="D17" s="35"/>
    </row>
    <row r="18" spans="1:4" ht="12.75">
      <c r="A18" s="7" t="s">
        <v>580</v>
      </c>
      <c r="B18" s="8">
        <v>41376.96875</v>
      </c>
      <c r="C18" s="1" t="s">
        <v>20</v>
      </c>
      <c r="D18" s="25" t="s">
        <v>576</v>
      </c>
    </row>
    <row r="19" spans="1:4" ht="25.5">
      <c r="A19" s="7" t="s">
        <v>580</v>
      </c>
      <c r="B19" s="8">
        <v>41365.989583333336</v>
      </c>
      <c r="C19" s="1" t="s">
        <v>30</v>
      </c>
      <c r="D19" s="25" t="s">
        <v>576</v>
      </c>
    </row>
    <row r="20" spans="1:4" ht="25.5">
      <c r="A20" s="7" t="s">
        <v>580</v>
      </c>
      <c r="B20" s="8">
        <v>41365.981944444444</v>
      </c>
      <c r="C20" s="1" t="s">
        <v>31</v>
      </c>
      <c r="D20" s="25" t="s">
        <v>576</v>
      </c>
    </row>
    <row r="21" spans="1:4" ht="25.5">
      <c r="A21" s="7" t="s">
        <v>580</v>
      </c>
      <c r="B21" s="8">
        <v>41358.631944444445</v>
      </c>
      <c r="C21" s="1" t="s">
        <v>45</v>
      </c>
      <c r="D21" s="25" t="s">
        <v>576</v>
      </c>
    </row>
    <row r="23" spans="1:4" ht="24.75" customHeight="1">
      <c r="A23" s="79" t="s">
        <v>71</v>
      </c>
      <c r="B23" s="79" t="s">
        <v>71</v>
      </c>
      <c r="C23" s="79" t="s">
        <v>71</v>
      </c>
      <c r="D23" s="35"/>
    </row>
    <row r="24" spans="1:4" ht="12.75">
      <c r="A24" s="7" t="s">
        <v>580</v>
      </c>
      <c r="B24" s="8">
        <v>41376.118055555555</v>
      </c>
      <c r="C24" s="1" t="s">
        <v>79</v>
      </c>
      <c r="D24" s="25" t="s">
        <v>576</v>
      </c>
    </row>
    <row r="25" spans="1:4" ht="38.25">
      <c r="A25" s="7" t="s">
        <v>580</v>
      </c>
      <c r="B25" s="8">
        <v>41365.6875</v>
      </c>
      <c r="C25" s="1" t="s">
        <v>92</v>
      </c>
      <c r="D25" s="25" t="s">
        <v>576</v>
      </c>
    </row>
    <row r="26" spans="1:3" ht="12.75">
      <c r="A26" s="7" t="s">
        <v>580</v>
      </c>
      <c r="B26" s="8">
        <v>41365.68263888889</v>
      </c>
      <c r="C26" s="1" t="s">
        <v>654</v>
      </c>
    </row>
    <row r="27" spans="1:4" ht="12.75">
      <c r="A27" s="7" t="s">
        <v>580</v>
      </c>
      <c r="B27" s="8">
        <v>41359.13888888889</v>
      </c>
      <c r="C27" s="1" t="s">
        <v>98</v>
      </c>
      <c r="D27" s="25" t="s">
        <v>576</v>
      </c>
    </row>
    <row r="28" spans="1:4" ht="12.75">
      <c r="A28" s="7" t="s">
        <v>580</v>
      </c>
      <c r="B28" s="8">
        <v>41358.631944444445</v>
      </c>
      <c r="C28" s="1" t="s">
        <v>99</v>
      </c>
      <c r="D28" s="25" t="s">
        <v>576</v>
      </c>
    </row>
    <row r="29" spans="1:4" ht="12.75">
      <c r="A29" s="7" t="s">
        <v>580</v>
      </c>
      <c r="B29" s="8">
        <v>41355.22222222222</v>
      </c>
      <c r="C29" s="1" t="s">
        <v>110</v>
      </c>
      <c r="D29" s="25" t="s">
        <v>576</v>
      </c>
    </row>
    <row r="30" spans="1:4" ht="25.5">
      <c r="A30" s="7" t="s">
        <v>580</v>
      </c>
      <c r="B30" s="8">
        <v>41354.875</v>
      </c>
      <c r="C30" s="1" t="s">
        <v>118</v>
      </c>
      <c r="D30" s="25" t="s">
        <v>576</v>
      </c>
    </row>
    <row r="33" spans="1:4" ht="24.75" customHeight="1">
      <c r="A33" s="79" t="s">
        <v>121</v>
      </c>
      <c r="B33" s="79" t="s">
        <v>121</v>
      </c>
      <c r="C33" s="79" t="s">
        <v>121</v>
      </c>
      <c r="D33" s="35"/>
    </row>
    <row r="34" spans="1:4" ht="12.75">
      <c r="A34" s="7" t="s">
        <v>580</v>
      </c>
      <c r="B34" s="8">
        <v>41377.92638888889</v>
      </c>
      <c r="C34" s="1" t="s">
        <v>126</v>
      </c>
      <c r="D34" s="25" t="s">
        <v>576</v>
      </c>
    </row>
    <row r="35" spans="1:4" ht="12.75">
      <c r="A35" s="7" t="s">
        <v>580</v>
      </c>
      <c r="B35" s="8">
        <v>41365.638194444444</v>
      </c>
      <c r="C35" s="1" t="s">
        <v>142</v>
      </c>
      <c r="D35" s="25" t="s">
        <v>576</v>
      </c>
    </row>
    <row r="36" spans="1:4" ht="12.75">
      <c r="A36" s="7" t="s">
        <v>580</v>
      </c>
      <c r="B36" s="8">
        <v>41357.566666666666</v>
      </c>
      <c r="C36" s="1" t="s">
        <v>151</v>
      </c>
      <c r="D36" s="25" t="s">
        <v>576</v>
      </c>
    </row>
    <row r="37" spans="1:4" ht="12.75">
      <c r="A37" s="7" t="s">
        <v>580</v>
      </c>
      <c r="B37" s="8">
        <v>41355.924305555556</v>
      </c>
      <c r="C37" s="1" t="s">
        <v>153</v>
      </c>
      <c r="D37" s="25" t="s">
        <v>576</v>
      </c>
    </row>
    <row r="38" spans="1:4" ht="12.75">
      <c r="A38" s="7" t="s">
        <v>580</v>
      </c>
      <c r="B38" s="8">
        <v>41355.74166666667</v>
      </c>
      <c r="C38" s="1" t="s">
        <v>155</v>
      </c>
      <c r="D38" s="25" t="s">
        <v>576</v>
      </c>
    </row>
    <row r="39" spans="1:4" ht="12.75">
      <c r="A39" s="7" t="s">
        <v>580</v>
      </c>
      <c r="B39" s="8">
        <v>41354.95347222222</v>
      </c>
      <c r="C39" s="1" t="s">
        <v>165</v>
      </c>
      <c r="D39" s="25" t="s">
        <v>576</v>
      </c>
    </row>
    <row r="41" spans="1:4" ht="24.75" customHeight="1">
      <c r="A41" s="79" t="s">
        <v>172</v>
      </c>
      <c r="B41" s="79" t="s">
        <v>172</v>
      </c>
      <c r="C41" s="79" t="s">
        <v>172</v>
      </c>
      <c r="D41" s="35"/>
    </row>
    <row r="42" spans="1:4" ht="12.75">
      <c r="A42" s="7" t="s">
        <v>580</v>
      </c>
      <c r="B42" s="8">
        <v>41380.881944444445</v>
      </c>
      <c r="C42" s="1" t="s">
        <v>175</v>
      </c>
      <c r="D42" s="25" t="s">
        <v>576</v>
      </c>
    </row>
    <row r="43" spans="1:4" ht="25.5">
      <c r="A43" s="7" t="s">
        <v>580</v>
      </c>
      <c r="B43" s="8">
        <v>41377.92638888889</v>
      </c>
      <c r="C43" s="1" t="s">
        <v>179</v>
      </c>
      <c r="D43" s="25" t="s">
        <v>576</v>
      </c>
    </row>
    <row r="44" spans="1:4" ht="12.75">
      <c r="A44" s="7" t="s">
        <v>580</v>
      </c>
      <c r="B44" s="8">
        <v>41359.90555555555</v>
      </c>
      <c r="C44" s="1" t="s">
        <v>196</v>
      </c>
      <c r="D44" s="25" t="s">
        <v>576</v>
      </c>
    </row>
    <row r="45" spans="1:4" ht="12.75">
      <c r="A45" s="7" t="s">
        <v>580</v>
      </c>
      <c r="B45" s="8">
        <v>41359.13888888889</v>
      </c>
      <c r="C45" s="1" t="s">
        <v>198</v>
      </c>
      <c r="D45" s="25" t="s">
        <v>576</v>
      </c>
    </row>
    <row r="46" spans="1:4" ht="12.75">
      <c r="A46" s="7" t="s">
        <v>580</v>
      </c>
      <c r="B46" s="8">
        <v>41357.566666666666</v>
      </c>
      <c r="C46" s="1" t="s">
        <v>202</v>
      </c>
      <c r="D46" s="25" t="s">
        <v>576</v>
      </c>
    </row>
    <row r="48" spans="1:5" ht="24.75" customHeight="1">
      <c r="A48" s="79" t="s">
        <v>228</v>
      </c>
      <c r="B48" s="79" t="s">
        <v>228</v>
      </c>
      <c r="C48" s="79" t="s">
        <v>228</v>
      </c>
      <c r="D48" s="35"/>
      <c r="E48" s="35"/>
    </row>
    <row r="49" spans="1:4" ht="12.75">
      <c r="A49" s="7" t="s">
        <v>580</v>
      </c>
      <c r="B49" s="8">
        <v>41377.01527777778</v>
      </c>
      <c r="C49" s="1" t="s">
        <v>236</v>
      </c>
      <c r="D49" s="25" t="s">
        <v>576</v>
      </c>
    </row>
    <row r="50" spans="1:5" ht="25.5">
      <c r="A50" s="7" t="s">
        <v>580</v>
      </c>
      <c r="B50" s="8">
        <v>41376.8125</v>
      </c>
      <c r="C50" s="1" t="s">
        <v>237</v>
      </c>
      <c r="D50" s="26" t="s">
        <v>683</v>
      </c>
      <c r="E50" s="25" t="s">
        <v>580</v>
      </c>
    </row>
    <row r="51" spans="1:4" ht="12.75">
      <c r="A51" s="7" t="s">
        <v>580</v>
      </c>
      <c r="B51" s="8">
        <v>41376.15694444445</v>
      </c>
      <c r="C51" s="1" t="s">
        <v>239</v>
      </c>
      <c r="D51" s="25" t="s">
        <v>576</v>
      </c>
    </row>
    <row r="52" spans="1:4" ht="25.5">
      <c r="A52" s="7" t="s">
        <v>580</v>
      </c>
      <c r="B52" s="8">
        <v>41376.118055555555</v>
      </c>
      <c r="C52" s="1" t="s">
        <v>240</v>
      </c>
      <c r="D52" s="25" t="s">
        <v>576</v>
      </c>
    </row>
    <row r="53" spans="1:4" ht="12.75">
      <c r="A53" s="7" t="s">
        <v>580</v>
      </c>
      <c r="B53" s="8">
        <v>41366.64375</v>
      </c>
      <c r="C53" s="1" t="s">
        <v>242</v>
      </c>
      <c r="D53" s="25" t="s">
        <v>576</v>
      </c>
    </row>
    <row r="54" spans="1:4" ht="12.75">
      <c r="A54" s="7" t="s">
        <v>580</v>
      </c>
      <c r="B54" s="8">
        <v>41365.989583333336</v>
      </c>
      <c r="C54" s="1" t="s">
        <v>244</v>
      </c>
      <c r="D54" s="25" t="s">
        <v>576</v>
      </c>
    </row>
    <row r="55" spans="1:4" ht="12.75">
      <c r="A55" s="7" t="s">
        <v>580</v>
      </c>
      <c r="B55" s="8">
        <v>41365.76666666667</v>
      </c>
      <c r="C55" s="1" t="s">
        <v>247</v>
      </c>
      <c r="D55" s="25" t="s">
        <v>576</v>
      </c>
    </row>
    <row r="56" spans="1:4" ht="12.75">
      <c r="A56" s="7" t="s">
        <v>580</v>
      </c>
      <c r="B56" s="8">
        <v>41359.90555555555</v>
      </c>
      <c r="C56" s="1" t="s">
        <v>254</v>
      </c>
      <c r="D56" s="25" t="s">
        <v>576</v>
      </c>
    </row>
    <row r="57" spans="1:4" ht="12.75">
      <c r="A57" s="7" t="s">
        <v>580</v>
      </c>
      <c r="B57" s="8">
        <v>41355.924305555556</v>
      </c>
      <c r="C57" s="1" t="s">
        <v>261</v>
      </c>
      <c r="D57" s="25" t="s">
        <v>576</v>
      </c>
    </row>
    <row r="58" spans="1:4" ht="12.75">
      <c r="A58" s="7" t="s">
        <v>580</v>
      </c>
      <c r="B58" s="8">
        <v>41355.805555555555</v>
      </c>
      <c r="C58" s="1" t="s">
        <v>262</v>
      </c>
      <c r="D58" s="25" t="s">
        <v>576</v>
      </c>
    </row>
    <row r="59" spans="1:4" ht="53.25" customHeight="1">
      <c r="A59" s="7" t="s">
        <v>580</v>
      </c>
      <c r="B59" s="8">
        <v>41354.97777777778</v>
      </c>
      <c r="C59" s="1" t="s">
        <v>271</v>
      </c>
      <c r="D59" s="25" t="s">
        <v>576</v>
      </c>
    </row>
    <row r="60" spans="1:4" ht="12.75">
      <c r="A60" s="7" t="s">
        <v>580</v>
      </c>
      <c r="B60" s="8">
        <v>41354.95347222222</v>
      </c>
      <c r="C60" s="1" t="s">
        <v>272</v>
      </c>
      <c r="D60" s="25" t="s">
        <v>576</v>
      </c>
    </row>
    <row r="61" spans="1:4" ht="12.75">
      <c r="A61" s="7" t="s">
        <v>580</v>
      </c>
      <c r="B61" s="8">
        <v>41354.95</v>
      </c>
      <c r="C61" s="1" t="s">
        <v>273</v>
      </c>
      <c r="D61" s="25" t="s">
        <v>576</v>
      </c>
    </row>
    <row r="62" spans="1:4" ht="12.75">
      <c r="A62" s="7" t="s">
        <v>580</v>
      </c>
      <c r="B62" s="8">
        <v>41354.873611111114</v>
      </c>
      <c r="C62" s="1" t="s">
        <v>277</v>
      </c>
      <c r="D62" s="25" t="s">
        <v>576</v>
      </c>
    </row>
    <row r="63" spans="1:4" ht="12.75">
      <c r="A63" s="7" t="s">
        <v>580</v>
      </c>
      <c r="B63" s="8">
        <v>41354.87222222222</v>
      </c>
      <c r="C63" s="1" t="s">
        <v>278</v>
      </c>
      <c r="D63" s="25" t="s">
        <v>576</v>
      </c>
    </row>
    <row r="66" spans="1:4" ht="24.75" customHeight="1">
      <c r="A66" s="75" t="s">
        <v>279</v>
      </c>
      <c r="B66" s="75" t="s">
        <v>279</v>
      </c>
      <c r="C66" s="75" t="s">
        <v>279</v>
      </c>
      <c r="D66" s="75" t="s">
        <v>279</v>
      </c>
    </row>
    <row r="68" spans="1:4" ht="24.75" customHeight="1">
      <c r="A68" s="75" t="s">
        <v>312</v>
      </c>
      <c r="B68" s="75" t="s">
        <v>312</v>
      </c>
      <c r="C68" s="75" t="s">
        <v>312</v>
      </c>
      <c r="D68" s="75" t="s">
        <v>312</v>
      </c>
    </row>
    <row r="70" spans="1:4" ht="24.75" customHeight="1">
      <c r="A70" s="75" t="s">
        <v>334</v>
      </c>
      <c r="B70" s="75" t="s">
        <v>334</v>
      </c>
      <c r="C70" s="75" t="s">
        <v>334</v>
      </c>
      <c r="D70" s="75" t="s">
        <v>334</v>
      </c>
    </row>
    <row r="71" spans="1:4" ht="32.25" customHeight="1">
      <c r="A71" s="7" t="s">
        <v>580</v>
      </c>
      <c r="B71" s="8">
        <v>41376.96875</v>
      </c>
      <c r="C71" s="1" t="s">
        <v>339</v>
      </c>
      <c r="D71" s="25" t="s">
        <v>576</v>
      </c>
    </row>
    <row r="72" spans="1:4" ht="66" customHeight="1">
      <c r="A72" s="7" t="s">
        <v>580</v>
      </c>
      <c r="B72" s="8">
        <v>41355.924305555556</v>
      </c>
      <c r="C72" s="1" t="s">
        <v>348</v>
      </c>
      <c r="D72" s="25" t="s">
        <v>576</v>
      </c>
    </row>
    <row r="73" spans="1:4" ht="32.25" customHeight="1">
      <c r="A73" s="7" t="s">
        <v>580</v>
      </c>
      <c r="B73" s="8">
        <v>41355.805555555555</v>
      </c>
      <c r="C73" s="1" t="s">
        <v>349</v>
      </c>
      <c r="D73" s="25" t="s">
        <v>576</v>
      </c>
    </row>
    <row r="74" spans="1:4" ht="12.75">
      <c r="A74" s="7" t="s">
        <v>580</v>
      </c>
      <c r="B74" s="8">
        <v>41354.91736111111</v>
      </c>
      <c r="C74" s="1" t="s">
        <v>356</v>
      </c>
      <c r="D74" s="25" t="s">
        <v>576</v>
      </c>
    </row>
    <row r="76" spans="1:4" ht="24.75" customHeight="1">
      <c r="A76" s="75" t="s">
        <v>359</v>
      </c>
      <c r="B76" s="75" t="s">
        <v>359</v>
      </c>
      <c r="C76" s="75" t="s">
        <v>359</v>
      </c>
      <c r="D76" s="75" t="s">
        <v>359</v>
      </c>
    </row>
    <row r="77" spans="1:4" ht="12.75">
      <c r="A77" s="7" t="s">
        <v>580</v>
      </c>
      <c r="B77" s="8">
        <v>41355.805555555555</v>
      </c>
      <c r="C77" s="1" t="s">
        <v>385</v>
      </c>
      <c r="D77" s="25" t="s">
        <v>576</v>
      </c>
    </row>
    <row r="78" spans="1:4" ht="12.75">
      <c r="A78" s="7" t="s">
        <v>580</v>
      </c>
      <c r="B78" s="8">
        <v>41355.586805555555</v>
      </c>
      <c r="C78" s="1" t="s">
        <v>386</v>
      </c>
      <c r="D78" s="25" t="s">
        <v>607</v>
      </c>
    </row>
    <row r="79" spans="1:4" ht="13.5" customHeight="1">
      <c r="A79" s="7" t="s">
        <v>580</v>
      </c>
      <c r="B79" s="8">
        <v>41354.95347222222</v>
      </c>
      <c r="C79" s="1" t="s">
        <v>392</v>
      </c>
      <c r="D79" s="25" t="s">
        <v>576</v>
      </c>
    </row>
    <row r="80" spans="1:4" ht="13.5" customHeight="1">
      <c r="A80" s="7" t="s">
        <v>580</v>
      </c>
      <c r="B80" s="8">
        <v>41354.95</v>
      </c>
      <c r="C80" s="1" t="s">
        <v>393</v>
      </c>
      <c r="D80" s="25" t="s">
        <v>576</v>
      </c>
    </row>
    <row r="82" spans="1:4" ht="24.75" customHeight="1">
      <c r="A82" s="79" t="s">
        <v>398</v>
      </c>
      <c r="B82" s="79" t="s">
        <v>398</v>
      </c>
      <c r="C82" s="79" t="s">
        <v>398</v>
      </c>
      <c r="D82" s="35"/>
    </row>
    <row r="83" spans="1:4" ht="25.5">
      <c r="A83" s="7" t="s">
        <v>580</v>
      </c>
      <c r="B83" s="8">
        <v>41377.01527777778</v>
      </c>
      <c r="C83" s="1" t="s">
        <v>403</v>
      </c>
      <c r="D83" t="s">
        <v>616</v>
      </c>
    </row>
    <row r="85" spans="1:4" ht="22.5" customHeight="1">
      <c r="A85" s="81" t="s">
        <v>682</v>
      </c>
      <c r="B85" s="81"/>
      <c r="C85" s="81"/>
      <c r="D85" s="81"/>
    </row>
    <row r="87" spans="1:7" ht="36" customHeight="1">
      <c r="A87" s="77" t="s">
        <v>454</v>
      </c>
      <c r="B87" s="77"/>
      <c r="C87" s="77"/>
      <c r="D87" s="77"/>
      <c r="E87" s="77"/>
      <c r="F87" s="77"/>
      <c r="G87" s="77"/>
    </row>
    <row r="89" spans="1:4" ht="24.75" customHeight="1">
      <c r="A89" s="79" t="s">
        <v>472</v>
      </c>
      <c r="B89" s="79" t="s">
        <v>472</v>
      </c>
      <c r="C89" s="79" t="s">
        <v>472</v>
      </c>
      <c r="D89" s="35"/>
    </row>
    <row r="91" spans="1:4" ht="24.75" customHeight="1">
      <c r="A91" s="79" t="s">
        <v>509</v>
      </c>
      <c r="B91" s="79" t="s">
        <v>509</v>
      </c>
      <c r="C91" s="79" t="s">
        <v>509</v>
      </c>
      <c r="D91" s="35"/>
    </row>
    <row r="93" spans="1:4" ht="24.75" customHeight="1">
      <c r="A93" s="79" t="s">
        <v>532</v>
      </c>
      <c r="B93" s="79" t="s">
        <v>532</v>
      </c>
      <c r="C93" s="79" t="s">
        <v>532</v>
      </c>
      <c r="D93" s="35"/>
    </row>
  </sheetData>
  <sheetProtection/>
  <mergeCells count="19">
    <mergeCell ref="A91:C91"/>
    <mergeCell ref="A1:C1"/>
    <mergeCell ref="A3:C3"/>
    <mergeCell ref="A66:D66"/>
    <mergeCell ref="A48:C48"/>
    <mergeCell ref="A41:C41"/>
    <mergeCell ref="A33:C33"/>
    <mergeCell ref="A23:C23"/>
    <mergeCell ref="A9:C9"/>
    <mergeCell ref="A17:C17"/>
    <mergeCell ref="A2:D2"/>
    <mergeCell ref="A93:C93"/>
    <mergeCell ref="A87:G87"/>
    <mergeCell ref="A89:C89"/>
    <mergeCell ref="A85:D85"/>
    <mergeCell ref="A68:D68"/>
    <mergeCell ref="A82:C82"/>
    <mergeCell ref="A76:D76"/>
    <mergeCell ref="A70:D70"/>
  </mergeCells>
  <printOptions/>
  <pageMargins left="0" right="0" top="0.75" bottom="0.75" header="0.3" footer="0.3"/>
  <pageSetup horizontalDpi="600" verticalDpi="600" orientation="landscape" r:id="rId1"/>
  <headerFooter>
    <oddFooter>&amp;LEnvironmental Scan Survey&amp;CBusiness and Industry, sort by theme "Program growth - CTE"&amp;RPage&amp;P</oddFooter>
  </headerFooter>
</worksheet>
</file>

<file path=xl/worksheets/sheet4.xml><?xml version="1.0" encoding="utf-8"?>
<worksheet xmlns="http://schemas.openxmlformats.org/spreadsheetml/2006/main" xmlns:r="http://schemas.openxmlformats.org/officeDocument/2006/relationships">
  <dimension ref="A1:G83"/>
  <sheetViews>
    <sheetView zoomScalePageLayoutView="0" workbookViewId="0" topLeftCell="A1">
      <selection activeCell="K82" sqref="K82:K84"/>
    </sheetView>
  </sheetViews>
  <sheetFormatPr defaultColWidth="9.140625" defaultRowHeight="12.75"/>
  <cols>
    <col min="1" max="1" width="12.8515625" style="0" customWidth="1"/>
    <col min="2" max="2" width="26.421875" style="0" customWidth="1"/>
    <col min="3" max="3" width="75.421875" style="1" customWidth="1"/>
    <col min="4" max="4" width="21.57421875" style="0" customWidth="1"/>
    <col min="5" max="5" width="0.13671875" style="0" customWidth="1"/>
    <col min="6" max="6" width="0.2890625" style="0" customWidth="1"/>
    <col min="7" max="7" width="13.7109375" style="0" hidden="1" customWidth="1"/>
    <col min="8" max="14" width="13.7109375" style="0" customWidth="1"/>
  </cols>
  <sheetData>
    <row r="1" spans="1:3" ht="27.75" customHeight="1">
      <c r="A1" s="78" t="s">
        <v>617</v>
      </c>
      <c r="B1" s="78" t="s">
        <v>617</v>
      </c>
      <c r="C1" s="78" t="s">
        <v>617</v>
      </c>
    </row>
    <row r="2" spans="1:4" ht="27" customHeight="1">
      <c r="A2" s="83" t="s">
        <v>224</v>
      </c>
      <c r="B2" s="83"/>
      <c r="C2" s="83"/>
      <c r="D2" s="83"/>
    </row>
    <row r="3" spans="1:4" ht="24.75" customHeight="1">
      <c r="A3" s="79" t="s">
        <v>618</v>
      </c>
      <c r="B3" s="79" t="s">
        <v>618</v>
      </c>
      <c r="C3" s="79" t="s">
        <v>618</v>
      </c>
      <c r="D3" s="35"/>
    </row>
    <row r="4" spans="1:4" ht="25.5">
      <c r="A4" s="38" t="s">
        <v>580</v>
      </c>
      <c r="B4" s="39">
        <v>41379.07638888889</v>
      </c>
      <c r="C4" s="1" t="s">
        <v>631</v>
      </c>
      <c r="D4" s="25" t="s">
        <v>583</v>
      </c>
    </row>
    <row r="6" spans="1:4" ht="24.75" customHeight="1">
      <c r="A6" s="79" t="s">
        <v>698</v>
      </c>
      <c r="B6" s="79" t="s">
        <v>698</v>
      </c>
      <c r="C6" s="79" t="s">
        <v>698</v>
      </c>
      <c r="D6" s="35"/>
    </row>
    <row r="7" spans="1:4" s="29" customFormat="1" ht="12.75">
      <c r="A7" s="38" t="s">
        <v>580</v>
      </c>
      <c r="B7" s="39">
        <v>41377.92638888889</v>
      </c>
      <c r="C7" s="40" t="s">
        <v>706</v>
      </c>
      <c r="D7" s="48" t="s">
        <v>583</v>
      </c>
    </row>
    <row r="8" spans="1:4" s="29" customFormat="1" ht="12.75">
      <c r="A8" s="38" t="s">
        <v>580</v>
      </c>
      <c r="B8" s="39">
        <v>41377.01527777778</v>
      </c>
      <c r="C8" s="40" t="s">
        <v>707</v>
      </c>
      <c r="D8" s="48" t="s">
        <v>583</v>
      </c>
    </row>
    <row r="9" spans="1:4" s="29" customFormat="1" ht="12.75">
      <c r="A9" s="38" t="s">
        <v>580</v>
      </c>
      <c r="B9" s="39">
        <v>41376.96875</v>
      </c>
      <c r="C9" s="40" t="s">
        <v>708</v>
      </c>
      <c r="D9" s="48" t="s">
        <v>583</v>
      </c>
    </row>
    <row r="10" spans="1:4" s="29" customFormat="1" ht="12.75">
      <c r="A10" s="38" t="s">
        <v>580</v>
      </c>
      <c r="B10" s="39">
        <v>41373.751388888886</v>
      </c>
      <c r="C10" s="40" t="s">
        <v>713</v>
      </c>
      <c r="D10" s="48" t="s">
        <v>583</v>
      </c>
    </row>
    <row r="11" spans="1:4" s="29" customFormat="1" ht="19.5" customHeight="1">
      <c r="A11" s="38" t="s">
        <v>580</v>
      </c>
      <c r="B11" s="39">
        <v>41358.631944444445</v>
      </c>
      <c r="C11" s="40" t="s">
        <v>732</v>
      </c>
      <c r="D11" s="49" t="s">
        <v>583</v>
      </c>
    </row>
    <row r="12" spans="1:4" s="29" customFormat="1" ht="25.5">
      <c r="A12" s="38" t="s">
        <v>580</v>
      </c>
      <c r="B12" s="39">
        <v>41355.805555555555</v>
      </c>
      <c r="C12" s="40" t="s">
        <v>738</v>
      </c>
      <c r="D12" s="48" t="s">
        <v>583</v>
      </c>
    </row>
    <row r="13" spans="1:4" s="29" customFormat="1" ht="12.75">
      <c r="A13" s="38" t="s">
        <v>580</v>
      </c>
      <c r="B13" s="39">
        <v>41355.74166666667</v>
      </c>
      <c r="C13" s="40" t="s">
        <v>739</v>
      </c>
      <c r="D13" s="48" t="s">
        <v>583</v>
      </c>
    </row>
    <row r="14" spans="1:4" s="29" customFormat="1" ht="12.75">
      <c r="A14" s="38" t="s">
        <v>580</v>
      </c>
      <c r="B14" s="39">
        <v>41355.586805555555</v>
      </c>
      <c r="C14" s="40" t="s">
        <v>741</v>
      </c>
      <c r="D14" s="48" t="s">
        <v>583</v>
      </c>
    </row>
    <row r="15" spans="1:4" s="29" customFormat="1" ht="12.75">
      <c r="A15" s="38" t="s">
        <v>580</v>
      </c>
      <c r="B15" s="39">
        <v>41355.58541666667</v>
      </c>
      <c r="C15" s="40" t="s">
        <v>742</v>
      </c>
      <c r="D15" s="48" t="s">
        <v>583</v>
      </c>
    </row>
    <row r="16" spans="1:4" s="29" customFormat="1" ht="12.75">
      <c r="A16" s="38" t="s">
        <v>580</v>
      </c>
      <c r="B16" s="39">
        <v>41355.22222222222</v>
      </c>
      <c r="C16" s="40" t="s">
        <v>745</v>
      </c>
      <c r="D16" s="48" t="s">
        <v>583</v>
      </c>
    </row>
    <row r="17" spans="1:4" s="29" customFormat="1" ht="12.75">
      <c r="A17" s="38" t="s">
        <v>580</v>
      </c>
      <c r="B17" s="39">
        <v>41355.04791666667</v>
      </c>
      <c r="C17" s="40" t="s">
        <v>0</v>
      </c>
      <c r="D17" s="48" t="s">
        <v>583</v>
      </c>
    </row>
    <row r="18" spans="1:4" s="29" customFormat="1" ht="12.75" customHeight="1">
      <c r="A18" s="38" t="s">
        <v>580</v>
      </c>
      <c r="B18" s="39">
        <v>41354.95</v>
      </c>
      <c r="C18" s="40" t="s">
        <v>4</v>
      </c>
      <c r="D18" s="49" t="s">
        <v>583</v>
      </c>
    </row>
    <row r="20" spans="1:4" ht="24.75" customHeight="1">
      <c r="A20" s="79" t="s">
        <v>10</v>
      </c>
      <c r="B20" s="79" t="s">
        <v>10</v>
      </c>
      <c r="C20" s="79" t="s">
        <v>10</v>
      </c>
      <c r="D20" s="35"/>
    </row>
    <row r="21" spans="1:4" s="29" customFormat="1" ht="12.75">
      <c r="A21" s="38" t="s">
        <v>580</v>
      </c>
      <c r="B21" s="39">
        <v>41374.092361111114</v>
      </c>
      <c r="C21" s="40" t="s">
        <v>25</v>
      </c>
      <c r="D21" s="41" t="s">
        <v>583</v>
      </c>
    </row>
    <row r="22" spans="1:4" s="29" customFormat="1" ht="12.75">
      <c r="A22" s="38" t="s">
        <v>580</v>
      </c>
      <c r="B22" s="39">
        <v>41355.04791666667</v>
      </c>
      <c r="C22" s="40" t="s">
        <v>61</v>
      </c>
      <c r="D22" s="41" t="s">
        <v>583</v>
      </c>
    </row>
    <row r="24" spans="1:4" ht="24.75" customHeight="1">
      <c r="A24" s="79" t="s">
        <v>71</v>
      </c>
      <c r="B24" s="79" t="s">
        <v>71</v>
      </c>
      <c r="C24" s="79" t="s">
        <v>71</v>
      </c>
      <c r="D24" s="35"/>
    </row>
    <row r="25" spans="1:4" s="29" customFormat="1" ht="12.75">
      <c r="A25" s="38" t="s">
        <v>580</v>
      </c>
      <c r="B25" s="39">
        <v>41380.61041666667</v>
      </c>
      <c r="C25" s="40" t="s">
        <v>75</v>
      </c>
      <c r="D25" s="41" t="s">
        <v>583</v>
      </c>
    </row>
    <row r="26" spans="1:4" s="29" customFormat="1" ht="25.5">
      <c r="A26" s="38" t="s">
        <v>580</v>
      </c>
      <c r="B26" s="39">
        <v>41366.64375</v>
      </c>
      <c r="C26" s="40" t="s">
        <v>84</v>
      </c>
      <c r="D26" s="41" t="s">
        <v>583</v>
      </c>
    </row>
    <row r="27" spans="1:4" s="29" customFormat="1" ht="25.5">
      <c r="A27" s="38" t="s">
        <v>580</v>
      </c>
      <c r="B27" s="39">
        <v>41365.981944444444</v>
      </c>
      <c r="C27" s="40" t="s">
        <v>87</v>
      </c>
      <c r="D27" s="41" t="s">
        <v>583</v>
      </c>
    </row>
    <row r="28" spans="1:4" s="29" customFormat="1" ht="12.75">
      <c r="A28" s="38" t="s">
        <v>580</v>
      </c>
      <c r="B28" s="39">
        <v>41365.57777777778</v>
      </c>
      <c r="C28" s="40" t="s">
        <v>95</v>
      </c>
      <c r="D28" s="41" t="s">
        <v>583</v>
      </c>
    </row>
    <row r="29" spans="1:4" s="29" customFormat="1" ht="12.75">
      <c r="A29" s="38" t="s">
        <v>580</v>
      </c>
      <c r="B29" s="39">
        <v>41355.04791666667</v>
      </c>
      <c r="C29" s="40" t="s">
        <v>112</v>
      </c>
      <c r="D29" s="41" t="s">
        <v>583</v>
      </c>
    </row>
    <row r="30" spans="1:4" s="29" customFormat="1" ht="12.75">
      <c r="A30" s="38" t="s">
        <v>580</v>
      </c>
      <c r="B30" s="39">
        <v>41354.95</v>
      </c>
      <c r="C30" s="40" t="s">
        <v>115</v>
      </c>
      <c r="D30" s="41" t="s">
        <v>583</v>
      </c>
    </row>
    <row r="33" spans="1:4" ht="24.75" customHeight="1">
      <c r="A33" s="79" t="s">
        <v>121</v>
      </c>
      <c r="B33" s="79" t="s">
        <v>121</v>
      </c>
      <c r="C33" s="79" t="s">
        <v>121</v>
      </c>
      <c r="D33" s="35"/>
    </row>
    <row r="34" spans="1:4" s="29" customFormat="1" ht="12.75">
      <c r="A34" s="38" t="s">
        <v>580</v>
      </c>
      <c r="B34" s="39">
        <v>41377.01527777778</v>
      </c>
      <c r="C34" s="40" t="s">
        <v>127</v>
      </c>
      <c r="D34" s="41" t="s">
        <v>598</v>
      </c>
    </row>
    <row r="35" spans="1:4" s="29" customFormat="1" ht="38.25">
      <c r="A35" s="38" t="s">
        <v>580</v>
      </c>
      <c r="B35" s="39">
        <v>41373.751388888886</v>
      </c>
      <c r="C35" s="40" t="s">
        <v>131</v>
      </c>
      <c r="D35" s="41" t="s">
        <v>598</v>
      </c>
    </row>
    <row r="36" spans="1:4" s="29" customFormat="1" ht="12.75">
      <c r="A36" s="38" t="s">
        <v>580</v>
      </c>
      <c r="B36" s="39">
        <v>41365.646527777775</v>
      </c>
      <c r="C36" s="40" t="s">
        <v>141</v>
      </c>
      <c r="D36" s="41" t="s">
        <v>598</v>
      </c>
    </row>
    <row r="37" spans="1:4" s="29" customFormat="1" ht="25.5">
      <c r="A37" s="38" t="s">
        <v>580</v>
      </c>
      <c r="B37" s="39">
        <v>41358.631944444445</v>
      </c>
      <c r="C37" s="40" t="s">
        <v>148</v>
      </c>
      <c r="D37" s="41" t="s">
        <v>598</v>
      </c>
    </row>
    <row r="38" spans="1:4" s="29" customFormat="1" ht="12.75">
      <c r="A38" s="38" t="s">
        <v>580</v>
      </c>
      <c r="B38" s="39">
        <v>41354.95</v>
      </c>
      <c r="C38" s="40" t="s">
        <v>166</v>
      </c>
      <c r="D38" s="41" t="s">
        <v>598</v>
      </c>
    </row>
    <row r="39" spans="1:4" s="29" customFormat="1" ht="25.5">
      <c r="A39" s="38" t="s">
        <v>580</v>
      </c>
      <c r="B39" s="39">
        <v>41354.91736111111</v>
      </c>
      <c r="C39" s="40" t="s">
        <v>167</v>
      </c>
      <c r="D39" s="41" t="s">
        <v>598</v>
      </c>
    </row>
    <row r="40" spans="1:4" s="29" customFormat="1" ht="92.25" customHeight="1">
      <c r="A40" s="38" t="s">
        <v>580</v>
      </c>
      <c r="B40" s="39">
        <v>41354.89722222222</v>
      </c>
      <c r="C40" s="40" t="s">
        <v>168</v>
      </c>
      <c r="D40" s="41" t="s">
        <v>598</v>
      </c>
    </row>
    <row r="41" spans="1:4" s="29" customFormat="1" ht="12.75">
      <c r="A41" s="38" t="s">
        <v>580</v>
      </c>
      <c r="B41" s="39">
        <v>41354.873611111114</v>
      </c>
      <c r="C41" s="40" t="s">
        <v>170</v>
      </c>
      <c r="D41" s="41" t="s">
        <v>598</v>
      </c>
    </row>
    <row r="42" spans="1:3" s="29" customFormat="1" ht="12.75">
      <c r="A42" s="38" t="s">
        <v>580</v>
      </c>
      <c r="B42" s="39">
        <v>41354.87222222222</v>
      </c>
      <c r="C42" s="40" t="s">
        <v>171</v>
      </c>
    </row>
    <row r="44" spans="1:4" ht="24.75" customHeight="1">
      <c r="A44" s="79" t="s">
        <v>172</v>
      </c>
      <c r="B44" s="79" t="s">
        <v>172</v>
      </c>
      <c r="C44" s="79" t="s">
        <v>172</v>
      </c>
      <c r="D44" s="35"/>
    </row>
    <row r="45" spans="1:4" s="29" customFormat="1" ht="26.25" customHeight="1">
      <c r="A45" s="38" t="s">
        <v>580</v>
      </c>
      <c r="B45" s="39">
        <v>41358.631944444445</v>
      </c>
      <c r="C45" s="40" t="s">
        <v>199</v>
      </c>
      <c r="D45" s="41" t="s">
        <v>598</v>
      </c>
    </row>
    <row r="46" spans="1:4" s="29" customFormat="1" ht="12.75">
      <c r="A46" s="38" t="s">
        <v>580</v>
      </c>
      <c r="B46" s="39">
        <v>41354.873611111114</v>
      </c>
      <c r="C46" s="40" t="s">
        <v>170</v>
      </c>
      <c r="D46" s="41" t="s">
        <v>598</v>
      </c>
    </row>
    <row r="47" spans="1:3" s="29" customFormat="1" ht="12.75">
      <c r="A47" s="38" t="s">
        <v>580</v>
      </c>
      <c r="B47" s="39">
        <v>41354.87222222222</v>
      </c>
      <c r="C47" s="40" t="s">
        <v>227</v>
      </c>
    </row>
    <row r="49" spans="1:5" ht="24.75" customHeight="1">
      <c r="A49" s="79" t="s">
        <v>228</v>
      </c>
      <c r="B49" s="79" t="s">
        <v>228</v>
      </c>
      <c r="C49" s="79" t="s">
        <v>228</v>
      </c>
      <c r="D49" s="35"/>
      <c r="E49" s="35"/>
    </row>
    <row r="50" spans="1:4" s="29" customFormat="1" ht="12.75">
      <c r="A50" s="38" t="s">
        <v>580</v>
      </c>
      <c r="B50" s="39">
        <v>41376.57847222222</v>
      </c>
      <c r="C50" s="40" t="s">
        <v>238</v>
      </c>
      <c r="D50" s="41" t="s">
        <v>598</v>
      </c>
    </row>
    <row r="51" spans="1:4" s="29" customFormat="1" ht="38.25">
      <c r="A51" s="38" t="s">
        <v>580</v>
      </c>
      <c r="B51" s="39">
        <v>41365.981944444444</v>
      </c>
      <c r="C51" s="40" t="s">
        <v>245</v>
      </c>
      <c r="D51" s="41" t="s">
        <v>598</v>
      </c>
    </row>
    <row r="52" spans="1:4" s="29" customFormat="1" ht="45.75" customHeight="1">
      <c r="A52" s="38" t="s">
        <v>580</v>
      </c>
      <c r="B52" s="39">
        <v>41365.69583333333</v>
      </c>
      <c r="C52" s="40" t="s">
        <v>250</v>
      </c>
      <c r="D52" s="41" t="s">
        <v>598</v>
      </c>
    </row>
    <row r="53" spans="1:4" s="29" customFormat="1" ht="12.75">
      <c r="A53" s="38" t="s">
        <v>580</v>
      </c>
      <c r="B53" s="39">
        <v>41355.04791666667</v>
      </c>
      <c r="C53" s="40" t="s">
        <v>270</v>
      </c>
      <c r="D53" s="41" t="s">
        <v>598</v>
      </c>
    </row>
    <row r="55" spans="1:4" ht="24.75" customHeight="1">
      <c r="A55" s="75" t="s">
        <v>279</v>
      </c>
      <c r="B55" s="75" t="s">
        <v>279</v>
      </c>
      <c r="C55" s="75" t="s">
        <v>279</v>
      </c>
      <c r="D55" s="75" t="s">
        <v>279</v>
      </c>
    </row>
    <row r="57" spans="1:4" ht="24.75" customHeight="1">
      <c r="A57" s="75" t="s">
        <v>312</v>
      </c>
      <c r="B57" s="75" t="s">
        <v>312</v>
      </c>
      <c r="C57" s="75" t="s">
        <v>312</v>
      </c>
      <c r="D57" s="75" t="s">
        <v>312</v>
      </c>
    </row>
    <row r="59" spans="1:4" ht="24.75" customHeight="1">
      <c r="A59" s="75" t="s">
        <v>334</v>
      </c>
      <c r="B59" s="75" t="s">
        <v>334</v>
      </c>
      <c r="C59" s="75" t="s">
        <v>334</v>
      </c>
      <c r="D59" s="75" t="s">
        <v>334</v>
      </c>
    </row>
    <row r="60" spans="1:4" s="29" customFormat="1" ht="30.75" customHeight="1">
      <c r="A60" s="38" t="s">
        <v>580</v>
      </c>
      <c r="B60" s="39">
        <v>41355.586805555555</v>
      </c>
      <c r="C60" s="40" t="s">
        <v>351</v>
      </c>
      <c r="D60" s="41" t="s">
        <v>598</v>
      </c>
    </row>
    <row r="62" spans="1:4" ht="24.75" customHeight="1">
      <c r="A62" s="75" t="s">
        <v>359</v>
      </c>
      <c r="B62" s="75" t="s">
        <v>359</v>
      </c>
      <c r="C62" s="75" t="s">
        <v>359</v>
      </c>
      <c r="D62" s="75" t="s">
        <v>359</v>
      </c>
    </row>
    <row r="63" spans="1:4" s="29" customFormat="1" ht="39" customHeight="1">
      <c r="A63" s="38" t="s">
        <v>580</v>
      </c>
      <c r="B63" s="39">
        <v>41380.881944444445</v>
      </c>
      <c r="C63" s="40" t="s">
        <v>363</v>
      </c>
      <c r="D63" s="41" t="s">
        <v>598</v>
      </c>
    </row>
    <row r="64" spans="1:4" s="29" customFormat="1" ht="30.75" customHeight="1">
      <c r="A64" s="38" t="s">
        <v>580</v>
      </c>
      <c r="B64" s="39">
        <v>41366.64375</v>
      </c>
      <c r="C64" s="40" t="s">
        <v>371</v>
      </c>
      <c r="D64" s="41" t="s">
        <v>598</v>
      </c>
    </row>
    <row r="65" spans="1:4" s="29" customFormat="1" ht="12.75">
      <c r="A65" s="38" t="s">
        <v>580</v>
      </c>
      <c r="B65" s="39">
        <v>41359.90555555555</v>
      </c>
      <c r="C65" s="40" t="s">
        <v>376</v>
      </c>
      <c r="D65" s="41" t="s">
        <v>598</v>
      </c>
    </row>
    <row r="66" spans="1:4" s="29" customFormat="1" ht="25.5">
      <c r="A66" s="38" t="s">
        <v>580</v>
      </c>
      <c r="B66" s="39">
        <v>41358.615277777775</v>
      </c>
      <c r="C66" s="40" t="s">
        <v>380</v>
      </c>
      <c r="D66" s="41" t="s">
        <v>598</v>
      </c>
    </row>
    <row r="67" spans="1:4" s="29" customFormat="1" ht="12.75">
      <c r="A67" s="38" t="s">
        <v>580</v>
      </c>
      <c r="B67" s="39">
        <v>41355.924305555556</v>
      </c>
      <c r="C67" s="40" t="s">
        <v>384</v>
      </c>
      <c r="D67" s="41" t="s">
        <v>598</v>
      </c>
    </row>
    <row r="68" spans="1:4" s="29" customFormat="1" ht="18.75" customHeight="1">
      <c r="A68" s="38" t="s">
        <v>580</v>
      </c>
      <c r="B68" s="39">
        <v>41355.080555555556</v>
      </c>
      <c r="C68" s="40" t="s">
        <v>389</v>
      </c>
      <c r="D68" s="41" t="s">
        <v>598</v>
      </c>
    </row>
    <row r="69" spans="1:4" s="29" customFormat="1" ht="38.25" customHeight="1">
      <c r="A69" s="38" t="s">
        <v>580</v>
      </c>
      <c r="B69" s="39">
        <v>41354.97777777778</v>
      </c>
      <c r="C69" s="40" t="s">
        <v>391</v>
      </c>
      <c r="D69" s="41" t="s">
        <v>598</v>
      </c>
    </row>
    <row r="70" spans="1:4" s="29" customFormat="1" ht="12.75">
      <c r="A70" s="38" t="s">
        <v>580</v>
      </c>
      <c r="B70" s="39">
        <v>41354.873611111114</v>
      </c>
      <c r="C70" s="40" t="s">
        <v>397</v>
      </c>
      <c r="D70" s="41" t="s">
        <v>598</v>
      </c>
    </row>
    <row r="73" spans="1:4" ht="24.75" customHeight="1">
      <c r="A73" s="79" t="s">
        <v>398</v>
      </c>
      <c r="B73" s="79" t="s">
        <v>398</v>
      </c>
      <c r="C73" s="79" t="s">
        <v>398</v>
      </c>
      <c r="D73" s="35"/>
    </row>
    <row r="75" spans="1:4" s="50" customFormat="1" ht="21" customHeight="1">
      <c r="A75" s="51" t="s">
        <v>682</v>
      </c>
      <c r="B75" s="51"/>
      <c r="C75" s="52"/>
      <c r="D75" s="51"/>
    </row>
    <row r="77" spans="1:7" ht="24.75" customHeight="1">
      <c r="A77" s="77" t="s">
        <v>454</v>
      </c>
      <c r="B77" s="77"/>
      <c r="C77" s="77"/>
      <c r="D77" s="77"/>
      <c r="E77" s="77"/>
      <c r="F77" s="77"/>
      <c r="G77" s="77"/>
    </row>
    <row r="79" spans="1:4" ht="24.75" customHeight="1">
      <c r="A79" s="79" t="s">
        <v>472</v>
      </c>
      <c r="B79" s="79" t="s">
        <v>472</v>
      </c>
      <c r="C79" s="79" t="s">
        <v>472</v>
      </c>
      <c r="D79" s="35"/>
    </row>
    <row r="81" spans="1:4" ht="24.75" customHeight="1">
      <c r="A81" s="79" t="s">
        <v>509</v>
      </c>
      <c r="B81" s="79" t="s">
        <v>509</v>
      </c>
      <c r="C81" s="79" t="s">
        <v>509</v>
      </c>
      <c r="D81" s="35"/>
    </row>
    <row r="83" spans="1:4" ht="24.75" customHeight="1">
      <c r="A83" s="79" t="s">
        <v>532</v>
      </c>
      <c r="B83" s="79" t="s">
        <v>532</v>
      </c>
      <c r="C83" s="79" t="s">
        <v>532</v>
      </c>
      <c r="D83" s="35"/>
    </row>
  </sheetData>
  <sheetProtection/>
  <mergeCells count="18">
    <mergeCell ref="A57:D57"/>
    <mergeCell ref="A73:C73"/>
    <mergeCell ref="A62:D62"/>
    <mergeCell ref="A59:D59"/>
    <mergeCell ref="A81:C81"/>
    <mergeCell ref="A83:C83"/>
    <mergeCell ref="A77:G77"/>
    <mergeCell ref="A79:C79"/>
    <mergeCell ref="A1:C1"/>
    <mergeCell ref="A3:C3"/>
    <mergeCell ref="A55:D55"/>
    <mergeCell ref="A49:C49"/>
    <mergeCell ref="A44:C44"/>
    <mergeCell ref="A33:C33"/>
    <mergeCell ref="A24:C24"/>
    <mergeCell ref="A6:C6"/>
    <mergeCell ref="A20:C20"/>
    <mergeCell ref="A2:D2"/>
  </mergeCells>
  <printOptions/>
  <pageMargins left="0" right="0" top="0.75" bottom="0.75" header="0.3" footer="0.3"/>
  <pageSetup horizontalDpi="600" verticalDpi="600" orientation="landscape" r:id="rId1"/>
  <headerFooter>
    <oddFooter>&amp;LEnvironmental Scan Survey&amp;CBusiness and Industry, sorted by theme "Employment readiness"&amp;RPage&amp;P</oddFooter>
  </headerFooter>
</worksheet>
</file>

<file path=xl/worksheets/sheet5.xml><?xml version="1.0" encoding="utf-8"?>
<worksheet xmlns="http://schemas.openxmlformats.org/spreadsheetml/2006/main" xmlns:r="http://schemas.openxmlformats.org/officeDocument/2006/relationships">
  <dimension ref="A1:G77"/>
  <sheetViews>
    <sheetView zoomScalePageLayoutView="0" workbookViewId="0" topLeftCell="A1">
      <selection activeCell="M3" sqref="M3"/>
    </sheetView>
  </sheetViews>
  <sheetFormatPr defaultColWidth="9.140625" defaultRowHeight="12.75"/>
  <cols>
    <col min="1" max="1" width="12.8515625" style="0" customWidth="1"/>
    <col min="2" max="2" width="22.57421875" style="0" customWidth="1"/>
    <col min="3" max="3" width="75.57421875" style="1" customWidth="1"/>
    <col min="4" max="4" width="11.57421875" style="0" customWidth="1"/>
    <col min="5" max="5" width="13.7109375" style="0" hidden="1" customWidth="1"/>
    <col min="6" max="6" width="0.2890625" style="0" customWidth="1"/>
    <col min="7" max="7" width="0.42578125" style="0" hidden="1" customWidth="1"/>
    <col min="8" max="8" width="0.2890625" style="0" customWidth="1"/>
    <col min="9" max="9" width="0.42578125" style="0" customWidth="1"/>
    <col min="10" max="10" width="0.2890625" style="0" customWidth="1"/>
    <col min="11" max="14" width="13.7109375" style="0" customWidth="1"/>
  </cols>
  <sheetData>
    <row r="1" spans="1:3" ht="30.75" customHeight="1">
      <c r="A1" s="78" t="s">
        <v>617</v>
      </c>
      <c r="B1" s="78" t="s">
        <v>617</v>
      </c>
      <c r="C1" s="78" t="s">
        <v>617</v>
      </c>
    </row>
    <row r="2" spans="1:4" ht="20.25" customHeight="1">
      <c r="A2" s="83" t="s">
        <v>222</v>
      </c>
      <c r="B2" s="83"/>
      <c r="C2" s="83"/>
      <c r="D2" s="83"/>
    </row>
    <row r="3" spans="1:4" ht="24.75" customHeight="1">
      <c r="A3" s="79" t="s">
        <v>618</v>
      </c>
      <c r="B3" s="79" t="s">
        <v>618</v>
      </c>
      <c r="C3" s="79" t="s">
        <v>618</v>
      </c>
      <c r="D3" s="35"/>
    </row>
    <row r="4" spans="1:4" s="29" customFormat="1" ht="38.25">
      <c r="A4" s="38" t="s">
        <v>580</v>
      </c>
      <c r="B4" s="39">
        <v>41376.118055555555</v>
      </c>
      <c r="C4" s="40" t="s">
        <v>639</v>
      </c>
      <c r="D4" s="41" t="s">
        <v>569</v>
      </c>
    </row>
    <row r="5" spans="1:4" s="29" customFormat="1" ht="12.75">
      <c r="A5" s="38" t="s">
        <v>580</v>
      </c>
      <c r="B5" s="39">
        <v>41374.092361111114</v>
      </c>
      <c r="C5" s="40" t="s">
        <v>640</v>
      </c>
      <c r="D5" s="41" t="s">
        <v>569</v>
      </c>
    </row>
    <row r="6" spans="1:4" s="29" customFormat="1" ht="25.5">
      <c r="A6" s="38" t="s">
        <v>580</v>
      </c>
      <c r="B6" s="39">
        <v>41366.70208333333</v>
      </c>
      <c r="C6" s="40" t="s">
        <v>643</v>
      </c>
      <c r="D6" s="41" t="s">
        <v>569</v>
      </c>
    </row>
    <row r="7" spans="1:4" s="29" customFormat="1" ht="38.25">
      <c r="A7" s="38" t="s">
        <v>580</v>
      </c>
      <c r="B7" s="39">
        <v>41366.64375</v>
      </c>
      <c r="C7" s="40" t="s">
        <v>644</v>
      </c>
      <c r="D7" s="41" t="s">
        <v>569</v>
      </c>
    </row>
    <row r="8" spans="1:4" s="29" customFormat="1" ht="25.5">
      <c r="A8" s="38" t="s">
        <v>580</v>
      </c>
      <c r="B8" s="39">
        <v>41365.75347222222</v>
      </c>
      <c r="C8" s="40" t="s">
        <v>650</v>
      </c>
      <c r="D8" s="41" t="s">
        <v>569</v>
      </c>
    </row>
    <row r="9" spans="1:4" s="29" customFormat="1" ht="12.75">
      <c r="A9" s="38" t="s">
        <v>580</v>
      </c>
      <c r="B9" s="39">
        <v>41365.71041666667</v>
      </c>
      <c r="C9" s="40" t="s">
        <v>651</v>
      </c>
      <c r="D9" s="41" t="s">
        <v>569</v>
      </c>
    </row>
    <row r="10" spans="1:4" s="29" customFormat="1" ht="25.5">
      <c r="A10" s="38" t="s">
        <v>580</v>
      </c>
      <c r="B10" s="39">
        <v>41355.57777777778</v>
      </c>
      <c r="C10" s="40" t="s">
        <v>673</v>
      </c>
      <c r="D10" s="41" t="s">
        <v>569</v>
      </c>
    </row>
    <row r="12" spans="1:4" ht="24.75" customHeight="1">
      <c r="A12" s="79" t="s">
        <v>698</v>
      </c>
      <c r="B12" s="79" t="s">
        <v>698</v>
      </c>
      <c r="C12" s="79" t="s">
        <v>698</v>
      </c>
      <c r="D12" s="35"/>
    </row>
    <row r="13" spans="1:4" s="29" customFormat="1" ht="12.75">
      <c r="A13" s="38" t="s">
        <v>580</v>
      </c>
      <c r="B13" s="39">
        <v>41376.8125</v>
      </c>
      <c r="C13" s="40" t="s">
        <v>709</v>
      </c>
      <c r="D13" s="48" t="s">
        <v>569</v>
      </c>
    </row>
    <row r="14" spans="1:4" s="29" customFormat="1" ht="25.5">
      <c r="A14" s="38" t="s">
        <v>580</v>
      </c>
      <c r="B14" s="39">
        <v>41366.70208333333</v>
      </c>
      <c r="C14" s="40" t="s">
        <v>715</v>
      </c>
      <c r="D14" s="48" t="s">
        <v>569</v>
      </c>
    </row>
    <row r="15" spans="1:4" s="29" customFormat="1" ht="39" customHeight="1">
      <c r="A15" s="38" t="s">
        <v>580</v>
      </c>
      <c r="B15" s="39">
        <v>41354.97777777778</v>
      </c>
      <c r="C15" s="40" t="s">
        <v>1</v>
      </c>
      <c r="D15" s="48" t="s">
        <v>569</v>
      </c>
    </row>
    <row r="16" ht="12.75">
      <c r="D16" s="33"/>
    </row>
    <row r="18" spans="1:4" ht="24.75" customHeight="1">
      <c r="A18" s="79" t="s">
        <v>10</v>
      </c>
      <c r="B18" s="79" t="s">
        <v>10</v>
      </c>
      <c r="C18" s="79" t="s">
        <v>10</v>
      </c>
      <c r="D18" s="35"/>
    </row>
    <row r="19" spans="1:4" s="29" customFormat="1" ht="18" customHeight="1">
      <c r="A19" s="38" t="s">
        <v>580</v>
      </c>
      <c r="B19" s="39">
        <v>41377.01527777778</v>
      </c>
      <c r="C19" s="40" t="s">
        <v>19</v>
      </c>
      <c r="D19" s="41" t="s">
        <v>569</v>
      </c>
    </row>
    <row r="20" spans="1:4" s="29" customFormat="1" ht="12.75">
      <c r="A20" s="38" t="s">
        <v>580</v>
      </c>
      <c r="B20" s="39">
        <v>41376.8125</v>
      </c>
      <c r="C20" s="40" t="s">
        <v>21</v>
      </c>
      <c r="D20" s="41" t="s">
        <v>569</v>
      </c>
    </row>
    <row r="21" spans="1:4" s="29" customFormat="1" ht="12.75">
      <c r="A21" s="38" t="s">
        <v>580</v>
      </c>
      <c r="B21" s="39">
        <v>41376.57847222222</v>
      </c>
      <c r="C21" s="40" t="s">
        <v>22</v>
      </c>
      <c r="D21" s="41" t="s">
        <v>569</v>
      </c>
    </row>
    <row r="22" spans="1:4" s="29" customFormat="1" ht="12.75">
      <c r="A22" s="38" t="s">
        <v>580</v>
      </c>
      <c r="B22" s="39">
        <v>41376.118055555555</v>
      </c>
      <c r="C22" s="40" t="s">
        <v>24</v>
      </c>
      <c r="D22" s="41" t="s">
        <v>569</v>
      </c>
    </row>
    <row r="23" spans="1:4" s="29" customFormat="1" ht="12.75">
      <c r="A23" s="38" t="s">
        <v>580</v>
      </c>
      <c r="B23" s="39">
        <v>41366.70208333333</v>
      </c>
      <c r="C23" s="40" t="s">
        <v>27</v>
      </c>
      <c r="D23" s="41" t="s">
        <v>569</v>
      </c>
    </row>
    <row r="24" spans="1:4" s="29" customFormat="1" ht="12.75">
      <c r="A24" s="38" t="s">
        <v>580</v>
      </c>
      <c r="B24" s="39">
        <v>41365.76666666667</v>
      </c>
      <c r="C24" s="40" t="s">
        <v>33</v>
      </c>
      <c r="D24" s="41" t="s">
        <v>569</v>
      </c>
    </row>
    <row r="25" spans="1:4" s="29" customFormat="1" ht="12.75">
      <c r="A25" s="38" t="s">
        <v>580</v>
      </c>
      <c r="B25" s="39">
        <v>41365.71041666667</v>
      </c>
      <c r="C25" s="40" t="s">
        <v>35</v>
      </c>
      <c r="D25" s="41" t="s">
        <v>569</v>
      </c>
    </row>
    <row r="26" spans="1:4" s="29" customFormat="1" ht="12.75">
      <c r="A26" s="38" t="s">
        <v>580</v>
      </c>
      <c r="B26" s="39">
        <v>41365.646527777775</v>
      </c>
      <c r="C26" s="40" t="s">
        <v>38</v>
      </c>
      <c r="D26" s="41" t="s">
        <v>569</v>
      </c>
    </row>
    <row r="27" spans="1:4" s="29" customFormat="1" ht="12.75">
      <c r="A27" s="38" t="s">
        <v>580</v>
      </c>
      <c r="B27" s="39">
        <v>41365.638194444444</v>
      </c>
      <c r="C27" s="40" t="s">
        <v>39</v>
      </c>
      <c r="D27" s="41" t="s">
        <v>569</v>
      </c>
    </row>
    <row r="28" spans="1:4" s="29" customFormat="1" ht="25.5">
      <c r="A28" s="38" t="s">
        <v>580</v>
      </c>
      <c r="B28" s="39">
        <v>41359.90555555555</v>
      </c>
      <c r="C28" s="40" t="s">
        <v>42</v>
      </c>
      <c r="D28" s="41" t="s">
        <v>569</v>
      </c>
    </row>
    <row r="29" spans="1:4" s="29" customFormat="1" ht="12.75">
      <c r="A29" s="38" t="s">
        <v>580</v>
      </c>
      <c r="B29" s="39">
        <v>41358.615277777775</v>
      </c>
      <c r="C29" s="40" t="s">
        <v>46</v>
      </c>
      <c r="D29" s="41" t="s">
        <v>569</v>
      </c>
    </row>
    <row r="30" spans="1:4" s="29" customFormat="1" ht="25.5">
      <c r="A30" s="38" t="s">
        <v>580</v>
      </c>
      <c r="B30" s="39">
        <v>41355.57777777778</v>
      </c>
      <c r="C30" s="40" t="s">
        <v>56</v>
      </c>
      <c r="D30" s="41" t="s">
        <v>569</v>
      </c>
    </row>
    <row r="31" spans="1:4" s="29" customFormat="1" ht="38.25">
      <c r="A31" s="38" t="s">
        <v>580</v>
      </c>
      <c r="B31" s="39">
        <v>41355.16180555556</v>
      </c>
      <c r="C31" s="40" t="s">
        <v>59</v>
      </c>
      <c r="D31" s="41" t="s">
        <v>569</v>
      </c>
    </row>
    <row r="32" spans="1:4" s="29" customFormat="1" ht="20.25" customHeight="1">
      <c r="A32" s="38" t="s">
        <v>580</v>
      </c>
      <c r="B32" s="39">
        <v>41354.91736111111</v>
      </c>
      <c r="C32" s="40" t="s">
        <v>66</v>
      </c>
      <c r="D32" s="41" t="s">
        <v>569</v>
      </c>
    </row>
    <row r="33" spans="1:4" s="29" customFormat="1" ht="38.25">
      <c r="A33" s="38" t="s">
        <v>580</v>
      </c>
      <c r="B33" s="39">
        <v>41354.875</v>
      </c>
      <c r="C33" s="40" t="s">
        <v>68</v>
      </c>
      <c r="D33" s="41" t="s">
        <v>569</v>
      </c>
    </row>
    <row r="34" spans="1:4" s="29" customFormat="1" ht="12.75">
      <c r="A34" s="38" t="s">
        <v>580</v>
      </c>
      <c r="B34" s="39">
        <v>41354.873611111114</v>
      </c>
      <c r="C34" s="40" t="s">
        <v>69</v>
      </c>
      <c r="D34" s="41" t="s">
        <v>569</v>
      </c>
    </row>
    <row r="35" spans="1:4" s="29" customFormat="1" ht="12.75">
      <c r="A35" s="38" t="s">
        <v>580</v>
      </c>
      <c r="B35" s="39">
        <v>41354.87222222222</v>
      </c>
      <c r="C35" s="40" t="s">
        <v>70</v>
      </c>
      <c r="D35" s="41" t="s">
        <v>569</v>
      </c>
    </row>
    <row r="38" spans="1:4" ht="24.75" customHeight="1">
      <c r="A38" s="79" t="s">
        <v>71</v>
      </c>
      <c r="B38" s="79" t="s">
        <v>71</v>
      </c>
      <c r="C38" s="79" t="s">
        <v>71</v>
      </c>
      <c r="D38" s="35"/>
    </row>
    <row r="39" spans="1:4" s="29" customFormat="1" ht="12.75">
      <c r="A39" s="38" t="s">
        <v>580</v>
      </c>
      <c r="B39" s="39">
        <v>41380.881944444445</v>
      </c>
      <c r="C39" s="40" t="s">
        <v>74</v>
      </c>
      <c r="D39" s="41" t="s">
        <v>569</v>
      </c>
    </row>
    <row r="40" spans="1:4" s="29" customFormat="1" ht="38.25" customHeight="1">
      <c r="A40" s="38" t="s">
        <v>580</v>
      </c>
      <c r="B40" s="39">
        <v>41365.69583333333</v>
      </c>
      <c r="C40" s="40" t="s">
        <v>91</v>
      </c>
      <c r="D40" s="41" t="s">
        <v>569</v>
      </c>
    </row>
    <row r="41" spans="1:4" s="29" customFormat="1" ht="12.75">
      <c r="A41" s="38" t="s">
        <v>580</v>
      </c>
      <c r="B41" s="39">
        <v>41365.646527777775</v>
      </c>
      <c r="C41" s="40" t="s">
        <v>93</v>
      </c>
      <c r="D41" s="41" t="s">
        <v>569</v>
      </c>
    </row>
    <row r="42" spans="1:4" s="29" customFormat="1" ht="12.75">
      <c r="A42" s="38" t="s">
        <v>580</v>
      </c>
      <c r="B42" s="39">
        <v>41365.638194444444</v>
      </c>
      <c r="C42" s="40" t="s">
        <v>93</v>
      </c>
      <c r="D42" s="41" t="s">
        <v>569</v>
      </c>
    </row>
    <row r="43" spans="1:4" s="29" customFormat="1" ht="16.5" customHeight="1">
      <c r="A43" s="38" t="s">
        <v>580</v>
      </c>
      <c r="B43" s="39">
        <v>41359.84861111111</v>
      </c>
      <c r="C43" s="40" t="s">
        <v>97</v>
      </c>
      <c r="D43" s="41" t="s">
        <v>569</v>
      </c>
    </row>
    <row r="44" spans="1:4" s="29" customFormat="1" ht="12.75">
      <c r="A44" s="38" t="s">
        <v>580</v>
      </c>
      <c r="B44" s="39">
        <v>41355.74166666667</v>
      </c>
      <c r="C44" s="40" t="s">
        <v>93</v>
      </c>
      <c r="D44" s="41" t="s">
        <v>569</v>
      </c>
    </row>
    <row r="45" spans="1:4" s="29" customFormat="1" ht="12.75">
      <c r="A45" s="38" t="s">
        <v>580</v>
      </c>
      <c r="B45" s="39">
        <v>41355.60833333333</v>
      </c>
      <c r="C45" s="40" t="s">
        <v>106</v>
      </c>
      <c r="D45" s="41" t="s">
        <v>569</v>
      </c>
    </row>
    <row r="46" spans="1:4" s="29" customFormat="1" ht="12.75">
      <c r="A46" s="38" t="s">
        <v>580</v>
      </c>
      <c r="B46" s="39">
        <v>41354.97777777778</v>
      </c>
      <c r="C46" s="40" t="s">
        <v>113</v>
      </c>
      <c r="D46" s="41" t="s">
        <v>569</v>
      </c>
    </row>
    <row r="47" spans="1:4" s="29" customFormat="1" ht="25.5">
      <c r="A47" s="38" t="s">
        <v>580</v>
      </c>
      <c r="B47" s="39">
        <v>41354.955555555556</v>
      </c>
      <c r="C47" s="40" t="s">
        <v>114</v>
      </c>
      <c r="D47" s="41" t="s">
        <v>569</v>
      </c>
    </row>
    <row r="48" spans="1:4" s="29" customFormat="1" ht="37.5" customHeight="1">
      <c r="A48" s="38" t="s">
        <v>580</v>
      </c>
      <c r="B48" s="39">
        <v>41354.89722222222</v>
      </c>
      <c r="C48" s="40" t="s">
        <v>117</v>
      </c>
      <c r="D48" s="41" t="s">
        <v>569</v>
      </c>
    </row>
    <row r="49" spans="1:4" s="29" customFormat="1" ht="12.75">
      <c r="A49" s="38" t="s">
        <v>580</v>
      </c>
      <c r="B49" s="39">
        <v>41354.873611111114</v>
      </c>
      <c r="C49" s="40" t="s">
        <v>119</v>
      </c>
      <c r="D49" s="41" t="s">
        <v>569</v>
      </c>
    </row>
    <row r="52" spans="1:4" ht="24.75" customHeight="1">
      <c r="A52" s="79" t="s">
        <v>121</v>
      </c>
      <c r="B52" s="79" t="s">
        <v>121</v>
      </c>
      <c r="C52" s="79" t="s">
        <v>121</v>
      </c>
      <c r="D52" s="35"/>
    </row>
    <row r="53" spans="1:4" s="29" customFormat="1" ht="25.5">
      <c r="A53" s="38" t="s">
        <v>580</v>
      </c>
      <c r="B53" s="39">
        <v>41365.71041666667</v>
      </c>
      <c r="C53" s="40" t="s">
        <v>138</v>
      </c>
      <c r="D53" s="41" t="s">
        <v>569</v>
      </c>
    </row>
    <row r="55" spans="1:4" ht="24.75" customHeight="1">
      <c r="A55" s="79" t="s">
        <v>172</v>
      </c>
      <c r="B55" s="79" t="s">
        <v>172</v>
      </c>
      <c r="C55" s="79" t="s">
        <v>172</v>
      </c>
      <c r="D55" s="35"/>
    </row>
    <row r="57" spans="1:5" ht="24.75" customHeight="1">
      <c r="A57" s="79" t="s">
        <v>228</v>
      </c>
      <c r="B57" s="79" t="s">
        <v>228</v>
      </c>
      <c r="C57" s="79" t="s">
        <v>228</v>
      </c>
      <c r="D57" s="35"/>
      <c r="E57" s="35"/>
    </row>
    <row r="59" spans="1:4" ht="24.75" customHeight="1">
      <c r="A59" s="75" t="s">
        <v>279</v>
      </c>
      <c r="B59" s="75" t="s">
        <v>279</v>
      </c>
      <c r="C59" s="75" t="s">
        <v>279</v>
      </c>
      <c r="D59" s="75" t="s">
        <v>279</v>
      </c>
    </row>
    <row r="61" spans="1:4" ht="24.75" customHeight="1">
      <c r="A61" s="75" t="s">
        <v>312</v>
      </c>
      <c r="B61" s="75" t="s">
        <v>312</v>
      </c>
      <c r="C61" s="75" t="s">
        <v>312</v>
      </c>
      <c r="D61" s="75" t="s">
        <v>312</v>
      </c>
    </row>
    <row r="63" spans="1:4" ht="24.75" customHeight="1">
      <c r="A63" s="75" t="s">
        <v>334</v>
      </c>
      <c r="B63" s="75" t="s">
        <v>334</v>
      </c>
      <c r="C63" s="75" t="s">
        <v>334</v>
      </c>
      <c r="D63" s="75" t="s">
        <v>334</v>
      </c>
    </row>
    <row r="65" spans="1:4" ht="24.75" customHeight="1">
      <c r="A65" s="75" t="s">
        <v>359</v>
      </c>
      <c r="B65" s="75" t="s">
        <v>359</v>
      </c>
      <c r="C65" s="75" t="s">
        <v>359</v>
      </c>
      <c r="D65" s="75" t="s">
        <v>359</v>
      </c>
    </row>
    <row r="67" spans="1:4" ht="24.75" customHeight="1">
      <c r="A67" s="79" t="s">
        <v>398</v>
      </c>
      <c r="B67" s="79" t="s">
        <v>398</v>
      </c>
      <c r="C67" s="79" t="s">
        <v>398</v>
      </c>
      <c r="D67" s="35"/>
    </row>
    <row r="69" spans="1:4" ht="21.75" customHeight="1">
      <c r="A69" s="81" t="s">
        <v>682</v>
      </c>
      <c r="B69" s="81"/>
      <c r="C69" s="81"/>
      <c r="D69" s="81"/>
    </row>
    <row r="71" spans="1:7" ht="48.75" customHeight="1">
      <c r="A71" s="77" t="s">
        <v>454</v>
      </c>
      <c r="B71" s="77"/>
      <c r="C71" s="77"/>
      <c r="D71" s="77"/>
      <c r="E71" s="77"/>
      <c r="F71" s="77"/>
      <c r="G71" s="77"/>
    </row>
    <row r="73" spans="1:4" ht="24.75" customHeight="1">
      <c r="A73" s="79" t="s">
        <v>472</v>
      </c>
      <c r="B73" s="79" t="s">
        <v>472</v>
      </c>
      <c r="C73" s="79" t="s">
        <v>472</v>
      </c>
      <c r="D73" s="35"/>
    </row>
    <row r="75" spans="1:4" ht="24.75" customHeight="1">
      <c r="A75" s="79" t="s">
        <v>509</v>
      </c>
      <c r="B75" s="79" t="s">
        <v>509</v>
      </c>
      <c r="C75" s="79" t="s">
        <v>509</v>
      </c>
      <c r="D75" s="35"/>
    </row>
    <row r="77" spans="1:4" ht="24.75" customHeight="1">
      <c r="A77" s="79" t="s">
        <v>532</v>
      </c>
      <c r="B77" s="79" t="s">
        <v>532</v>
      </c>
      <c r="C77" s="79" t="s">
        <v>532</v>
      </c>
      <c r="D77" s="35"/>
    </row>
  </sheetData>
  <sheetProtection/>
  <mergeCells count="19">
    <mergeCell ref="A75:C75"/>
    <mergeCell ref="A1:C1"/>
    <mergeCell ref="A3:C3"/>
    <mergeCell ref="A59:D59"/>
    <mergeCell ref="A57:C57"/>
    <mergeCell ref="A55:C55"/>
    <mergeCell ref="A52:C52"/>
    <mergeCell ref="A38:C38"/>
    <mergeCell ref="A12:C12"/>
    <mergeCell ref="A18:C18"/>
    <mergeCell ref="A2:D2"/>
    <mergeCell ref="A77:C77"/>
    <mergeCell ref="A71:G71"/>
    <mergeCell ref="A73:C73"/>
    <mergeCell ref="A69:D69"/>
    <mergeCell ref="A61:D61"/>
    <mergeCell ref="A67:C67"/>
    <mergeCell ref="A65:D65"/>
    <mergeCell ref="A63:D63"/>
  </mergeCells>
  <printOptions/>
  <pageMargins left="0.2" right="0" top="0.75" bottom="0.75" header="0.3" footer="0.3"/>
  <pageSetup horizontalDpi="600" verticalDpi="600" orientation="landscape" r:id="rId1"/>
  <headerFooter>
    <oddFooter>&amp;LEnvironmental Scan Survey&amp;CBusiness and Industry, sort by theme "Access"&amp;RPage&amp;P</oddFooter>
  </headerFooter>
</worksheet>
</file>

<file path=xl/worksheets/sheet6.xml><?xml version="1.0" encoding="utf-8"?>
<worksheet xmlns="http://schemas.openxmlformats.org/spreadsheetml/2006/main" xmlns:r="http://schemas.openxmlformats.org/officeDocument/2006/relationships">
  <dimension ref="A1:G74"/>
  <sheetViews>
    <sheetView zoomScalePageLayoutView="0" workbookViewId="0" topLeftCell="A1">
      <selection activeCell="J64" sqref="J64"/>
    </sheetView>
  </sheetViews>
  <sheetFormatPr defaultColWidth="9.140625" defaultRowHeight="12.75"/>
  <cols>
    <col min="1" max="1" width="12.8515625" style="0" customWidth="1"/>
    <col min="2" max="2" width="22.7109375" style="0" customWidth="1"/>
    <col min="3" max="3" width="75.57421875" style="1" customWidth="1"/>
    <col min="4" max="4" width="26.00390625" style="0" customWidth="1"/>
    <col min="5" max="5" width="0.13671875" style="0" customWidth="1"/>
    <col min="6" max="7" width="0.13671875" style="0" hidden="1" customWidth="1"/>
    <col min="8" max="14" width="13.7109375" style="0" customWidth="1"/>
  </cols>
  <sheetData>
    <row r="1" spans="1:3" ht="26.25" customHeight="1">
      <c r="A1" s="78" t="s">
        <v>617</v>
      </c>
      <c r="B1" s="78" t="s">
        <v>617</v>
      </c>
      <c r="C1" s="78" t="s">
        <v>617</v>
      </c>
    </row>
    <row r="2" spans="1:4" ht="26.25" customHeight="1">
      <c r="A2" s="83" t="s">
        <v>225</v>
      </c>
      <c r="B2" s="83"/>
      <c r="C2" s="83"/>
      <c r="D2" s="83"/>
    </row>
    <row r="3" spans="1:4" ht="24.75" customHeight="1">
      <c r="A3" s="79" t="s">
        <v>618</v>
      </c>
      <c r="B3" s="79" t="s">
        <v>618</v>
      </c>
      <c r="C3" s="79" t="s">
        <v>618</v>
      </c>
      <c r="D3" s="35"/>
    </row>
    <row r="4" spans="1:4" ht="25.5">
      <c r="A4" s="38" t="s">
        <v>580</v>
      </c>
      <c r="B4" s="39">
        <v>41381.86111111111</v>
      </c>
      <c r="C4" s="1" t="s">
        <v>627</v>
      </c>
      <c r="D4" s="25" t="s">
        <v>566</v>
      </c>
    </row>
    <row r="5" spans="1:4" ht="38.25">
      <c r="A5" s="38" t="s">
        <v>580</v>
      </c>
      <c r="B5" s="39">
        <v>41377.92638888889</v>
      </c>
      <c r="C5" s="1" t="s">
        <v>632</v>
      </c>
      <c r="D5" s="25" t="s">
        <v>566</v>
      </c>
    </row>
    <row r="6" spans="1:4" ht="12.75">
      <c r="A6" s="38" t="s">
        <v>580</v>
      </c>
      <c r="B6" s="39">
        <v>41376.8125</v>
      </c>
      <c r="C6" s="1" t="s">
        <v>636</v>
      </c>
      <c r="D6" s="25" t="s">
        <v>566</v>
      </c>
    </row>
    <row r="7" spans="1:4" ht="25.5">
      <c r="A7" s="38" t="s">
        <v>580</v>
      </c>
      <c r="B7" s="39">
        <v>41376.57847222222</v>
      </c>
      <c r="C7" s="1" t="s">
        <v>637</v>
      </c>
      <c r="D7" s="25" t="s">
        <v>566</v>
      </c>
    </row>
    <row r="8" spans="1:4" ht="51">
      <c r="A8" s="38" t="s">
        <v>580</v>
      </c>
      <c r="B8" s="39">
        <v>41365.69583333333</v>
      </c>
      <c r="C8" s="1" t="s">
        <v>652</v>
      </c>
      <c r="D8" s="25" t="s">
        <v>566</v>
      </c>
    </row>
    <row r="9" spans="1:3" ht="12.75">
      <c r="A9" s="38" t="s">
        <v>580</v>
      </c>
      <c r="B9" s="39">
        <v>41365.68263888889</v>
      </c>
      <c r="C9" s="1" t="s">
        <v>654</v>
      </c>
    </row>
    <row r="10" spans="1:4" ht="12.75">
      <c r="A10" s="38" t="s">
        <v>580</v>
      </c>
      <c r="B10" s="39">
        <v>41365.646527777775</v>
      </c>
      <c r="C10" s="1" t="s">
        <v>655</v>
      </c>
      <c r="D10" s="25" t="s">
        <v>566</v>
      </c>
    </row>
    <row r="11" spans="1:4" ht="12.75">
      <c r="A11" s="38" t="s">
        <v>580</v>
      </c>
      <c r="B11" s="39">
        <v>41365.638194444444</v>
      </c>
      <c r="C11" s="1" t="s">
        <v>656</v>
      </c>
      <c r="D11" s="25" t="s">
        <v>566</v>
      </c>
    </row>
    <row r="12" spans="1:4" ht="12.75">
      <c r="A12" s="38" t="s">
        <v>580</v>
      </c>
      <c r="B12" s="39">
        <v>41359.90555555555</v>
      </c>
      <c r="C12" s="1" t="s">
        <v>659</v>
      </c>
      <c r="D12" s="25" t="s">
        <v>566</v>
      </c>
    </row>
    <row r="13" spans="1:4" ht="25.5">
      <c r="A13" s="38" t="s">
        <v>580</v>
      </c>
      <c r="B13" s="39">
        <v>41358.615277777775</v>
      </c>
      <c r="C13" s="1" t="s">
        <v>663</v>
      </c>
      <c r="D13" s="25" t="s">
        <v>566</v>
      </c>
    </row>
    <row r="14" spans="1:4" ht="12.75">
      <c r="A14" s="38" t="s">
        <v>580</v>
      </c>
      <c r="B14" s="39">
        <v>41355.805555555555</v>
      </c>
      <c r="C14" s="1" t="s">
        <v>668</v>
      </c>
      <c r="D14" s="25" t="s">
        <v>566</v>
      </c>
    </row>
    <row r="15" spans="1:4" ht="38.25">
      <c r="A15" s="38" t="s">
        <v>580</v>
      </c>
      <c r="B15" s="39">
        <v>41355.58541666667</v>
      </c>
      <c r="C15" s="1" t="s">
        <v>672</v>
      </c>
      <c r="D15" s="25" t="s">
        <v>566</v>
      </c>
    </row>
    <row r="16" spans="1:4" ht="25.5">
      <c r="A16" s="38" t="s">
        <v>580</v>
      </c>
      <c r="B16" s="39">
        <v>41355.04791666667</v>
      </c>
      <c r="C16" s="1" t="s">
        <v>678</v>
      </c>
      <c r="D16" s="25" t="s">
        <v>566</v>
      </c>
    </row>
    <row r="17" spans="1:4" ht="25.5">
      <c r="A17" s="38" t="s">
        <v>580</v>
      </c>
      <c r="B17" s="39">
        <v>41354.97777777778</v>
      </c>
      <c r="C17" s="1" t="s">
        <v>690</v>
      </c>
      <c r="D17" s="25" t="s">
        <v>566</v>
      </c>
    </row>
    <row r="18" spans="1:4" ht="12.75">
      <c r="A18" s="38" t="s">
        <v>580</v>
      </c>
      <c r="B18" s="39">
        <v>41354.87222222222</v>
      </c>
      <c r="C18" s="1" t="s">
        <v>697</v>
      </c>
      <c r="D18" s="25" t="s">
        <v>566</v>
      </c>
    </row>
    <row r="20" spans="1:4" ht="24.75" customHeight="1">
      <c r="A20" s="79" t="s">
        <v>698</v>
      </c>
      <c r="B20" s="79" t="s">
        <v>698</v>
      </c>
      <c r="C20" s="79" t="s">
        <v>698</v>
      </c>
      <c r="D20" s="35"/>
    </row>
    <row r="21" spans="1:4" s="29" customFormat="1" ht="12.75">
      <c r="A21" s="38" t="s">
        <v>580</v>
      </c>
      <c r="B21" s="39">
        <v>41379.868055555555</v>
      </c>
      <c r="C21" s="40" t="s">
        <v>704</v>
      </c>
      <c r="D21" s="48" t="s">
        <v>566</v>
      </c>
    </row>
    <row r="22" spans="1:4" s="29" customFormat="1" ht="12.75">
      <c r="A22" s="38" t="s">
        <v>580</v>
      </c>
      <c r="B22" s="39">
        <v>41379.07638888889</v>
      </c>
      <c r="C22" s="40" t="s">
        <v>705</v>
      </c>
      <c r="D22" s="48" t="s">
        <v>566</v>
      </c>
    </row>
    <row r="23" spans="1:4" s="29" customFormat="1" ht="57" customHeight="1">
      <c r="A23" s="38" t="s">
        <v>580</v>
      </c>
      <c r="B23" s="39">
        <v>41365.69583333333</v>
      </c>
      <c r="C23" s="40" t="s">
        <v>724</v>
      </c>
      <c r="D23" s="48" t="s">
        <v>566</v>
      </c>
    </row>
    <row r="24" spans="1:4" s="29" customFormat="1" ht="69" customHeight="1">
      <c r="A24" s="38" t="s">
        <v>580</v>
      </c>
      <c r="B24" s="39">
        <v>41354.89722222222</v>
      </c>
      <c r="C24" s="40" t="s">
        <v>6</v>
      </c>
      <c r="D24" s="48" t="s">
        <v>566</v>
      </c>
    </row>
    <row r="26" spans="1:4" ht="24.75" customHeight="1">
      <c r="A26" s="79" t="s">
        <v>10</v>
      </c>
      <c r="B26" s="79" t="s">
        <v>10</v>
      </c>
      <c r="C26" s="79" t="s">
        <v>10</v>
      </c>
      <c r="D26" s="35"/>
    </row>
    <row r="27" spans="1:4" s="29" customFormat="1" ht="24.75" customHeight="1">
      <c r="A27" s="38" t="s">
        <v>580</v>
      </c>
      <c r="B27" s="39">
        <v>41354.89722222222</v>
      </c>
      <c r="C27" s="40" t="s">
        <v>67</v>
      </c>
      <c r="D27" s="41" t="s">
        <v>593</v>
      </c>
    </row>
    <row r="29" spans="1:4" ht="24.75" customHeight="1">
      <c r="A29" s="79" t="s">
        <v>71</v>
      </c>
      <c r="B29" s="79" t="s">
        <v>71</v>
      </c>
      <c r="C29" s="79" t="s">
        <v>71</v>
      </c>
      <c r="D29" s="35"/>
    </row>
    <row r="30" spans="1:4" s="29" customFormat="1" ht="12.75">
      <c r="A30" s="38" t="s">
        <v>580</v>
      </c>
      <c r="B30" s="39">
        <v>41355.924305555556</v>
      </c>
      <c r="C30" s="40" t="s">
        <v>104</v>
      </c>
      <c r="D30" s="41" t="s">
        <v>566</v>
      </c>
    </row>
    <row r="31" spans="1:4" s="29" customFormat="1" ht="12.75">
      <c r="A31" s="38" t="s">
        <v>580</v>
      </c>
      <c r="B31" s="39">
        <v>41355.805555555555</v>
      </c>
      <c r="C31" s="40" t="s">
        <v>105</v>
      </c>
      <c r="D31" s="41" t="s">
        <v>566</v>
      </c>
    </row>
    <row r="33" spans="1:4" ht="24.75" customHeight="1">
      <c r="A33" s="79" t="s">
        <v>121</v>
      </c>
      <c r="B33" s="79" t="s">
        <v>121</v>
      </c>
      <c r="C33" s="79" t="s">
        <v>121</v>
      </c>
      <c r="D33" s="35"/>
    </row>
    <row r="34" spans="1:4" s="29" customFormat="1" ht="38.25">
      <c r="A34" s="38" t="s">
        <v>580</v>
      </c>
      <c r="B34" s="39">
        <v>41376.57847222222</v>
      </c>
      <c r="C34" s="40" t="s">
        <v>130</v>
      </c>
      <c r="D34" s="41" t="s">
        <v>566</v>
      </c>
    </row>
    <row r="35" spans="1:4" s="29" customFormat="1" ht="12.75">
      <c r="A35" s="38" t="s">
        <v>580</v>
      </c>
      <c r="B35" s="39">
        <v>41355.58541666667</v>
      </c>
      <c r="C35" s="40" t="s">
        <v>158</v>
      </c>
      <c r="D35" s="41" t="s">
        <v>566</v>
      </c>
    </row>
    <row r="37" spans="1:4" ht="24.75" customHeight="1">
      <c r="A37" s="79" t="s">
        <v>172</v>
      </c>
      <c r="B37" s="79" t="s">
        <v>172</v>
      </c>
      <c r="C37" s="79" t="s">
        <v>172</v>
      </c>
      <c r="D37" s="35"/>
    </row>
    <row r="39" spans="1:5" ht="24.75" customHeight="1">
      <c r="A39" s="79" t="s">
        <v>228</v>
      </c>
      <c r="B39" s="79" t="s">
        <v>228</v>
      </c>
      <c r="C39" s="79" t="s">
        <v>228</v>
      </c>
      <c r="D39" s="35"/>
      <c r="E39" s="35"/>
    </row>
    <row r="40" spans="1:4" s="29" customFormat="1" ht="12.75">
      <c r="A40" s="38" t="s">
        <v>580</v>
      </c>
      <c r="B40" s="39">
        <v>41381.86111111111</v>
      </c>
      <c r="C40" s="40" t="s">
        <v>231</v>
      </c>
      <c r="D40" s="41" t="s">
        <v>566</v>
      </c>
    </row>
    <row r="41" spans="1:4" s="29" customFormat="1" ht="25.5">
      <c r="A41" s="38" t="s">
        <v>580</v>
      </c>
      <c r="B41" s="39">
        <v>41365.75347222222</v>
      </c>
      <c r="C41" s="40" t="s">
        <v>248</v>
      </c>
      <c r="D41" s="41" t="s">
        <v>566</v>
      </c>
    </row>
    <row r="42" spans="1:4" s="29" customFormat="1" ht="25.5">
      <c r="A42" s="38" t="s">
        <v>580</v>
      </c>
      <c r="B42" s="39">
        <v>41359.13888888889</v>
      </c>
      <c r="C42" s="40" t="s">
        <v>256</v>
      </c>
      <c r="D42" s="41" t="s">
        <v>566</v>
      </c>
    </row>
    <row r="43" spans="1:4" s="29" customFormat="1" ht="25.5">
      <c r="A43" s="38" t="s">
        <v>580</v>
      </c>
      <c r="B43" s="39">
        <v>41358.631944444445</v>
      </c>
      <c r="C43" s="40" t="s">
        <v>257</v>
      </c>
      <c r="D43" s="41" t="s">
        <v>566</v>
      </c>
    </row>
    <row r="44" spans="1:4" s="29" customFormat="1" ht="38.25" customHeight="1">
      <c r="A44" s="38" t="s">
        <v>580</v>
      </c>
      <c r="B44" s="39">
        <v>41354.875</v>
      </c>
      <c r="C44" s="40" t="s">
        <v>276</v>
      </c>
      <c r="D44" s="41" t="s">
        <v>566</v>
      </c>
    </row>
    <row r="46" spans="1:4" ht="24.75" customHeight="1">
      <c r="A46" s="75" t="s">
        <v>279</v>
      </c>
      <c r="B46" s="75" t="s">
        <v>279</v>
      </c>
      <c r="C46" s="75" t="s">
        <v>279</v>
      </c>
      <c r="D46" s="75" t="s">
        <v>279</v>
      </c>
    </row>
    <row r="48" spans="1:4" ht="24.75" customHeight="1">
      <c r="A48" s="75" t="s">
        <v>312</v>
      </c>
      <c r="B48" s="75" t="s">
        <v>312</v>
      </c>
      <c r="C48" s="75" t="s">
        <v>312</v>
      </c>
      <c r="D48" s="75" t="s">
        <v>312</v>
      </c>
    </row>
    <row r="50" spans="1:4" ht="24.75" customHeight="1">
      <c r="A50" s="75" t="s">
        <v>334</v>
      </c>
      <c r="B50" s="75" t="s">
        <v>334</v>
      </c>
      <c r="C50" s="75" t="s">
        <v>334</v>
      </c>
      <c r="D50" s="75" t="s">
        <v>334</v>
      </c>
    </row>
    <row r="51" spans="1:4" s="29" customFormat="1" ht="45.75" customHeight="1">
      <c r="A51" s="38" t="s">
        <v>580</v>
      </c>
      <c r="B51" s="39">
        <v>41359.90555555555</v>
      </c>
      <c r="C51" s="40" t="s">
        <v>344</v>
      </c>
      <c r="D51" s="41" t="s">
        <v>566</v>
      </c>
    </row>
    <row r="52" spans="1:4" s="29" customFormat="1" ht="25.5">
      <c r="A52" s="38" t="s">
        <v>580</v>
      </c>
      <c r="B52" s="39">
        <v>41359.84861111111</v>
      </c>
      <c r="C52" s="40" t="s">
        <v>345</v>
      </c>
      <c r="D52" s="41" t="s">
        <v>566</v>
      </c>
    </row>
    <row r="53" spans="1:4" s="29" customFormat="1" ht="25.5">
      <c r="A53" s="38" t="s">
        <v>580</v>
      </c>
      <c r="B53" s="39">
        <v>41355.57777777778</v>
      </c>
      <c r="C53" s="40" t="s">
        <v>352</v>
      </c>
      <c r="D53" s="41" t="s">
        <v>566</v>
      </c>
    </row>
    <row r="54" spans="1:4" s="29" customFormat="1" ht="25.5">
      <c r="A54" s="38" t="s">
        <v>580</v>
      </c>
      <c r="B54" s="39">
        <v>41354.89722222222</v>
      </c>
      <c r="C54" s="40" t="s">
        <v>357</v>
      </c>
      <c r="D54" s="41" t="s">
        <v>566</v>
      </c>
    </row>
    <row r="55" spans="1:4" s="29" customFormat="1" ht="30.75" customHeight="1">
      <c r="A55" s="38" t="s">
        <v>580</v>
      </c>
      <c r="B55" s="39">
        <v>41354.875</v>
      </c>
      <c r="C55" s="40" t="s">
        <v>358</v>
      </c>
      <c r="D55" s="41" t="s">
        <v>566</v>
      </c>
    </row>
    <row r="57" spans="1:4" ht="24.75" customHeight="1">
      <c r="A57" s="75" t="s">
        <v>359</v>
      </c>
      <c r="B57" s="75" t="s">
        <v>359</v>
      </c>
      <c r="C57" s="75" t="s">
        <v>359</v>
      </c>
      <c r="D57" s="75" t="s">
        <v>359</v>
      </c>
    </row>
    <row r="58" spans="1:4" s="29" customFormat="1" ht="12.75">
      <c r="A58" s="38" t="s">
        <v>580</v>
      </c>
      <c r="B58" s="39">
        <v>41377.01527777778</v>
      </c>
      <c r="C58" s="40" t="s">
        <v>366</v>
      </c>
      <c r="D58" s="41" t="s">
        <v>566</v>
      </c>
    </row>
    <row r="59" spans="1:4" s="29" customFormat="1" ht="38.25">
      <c r="A59" s="38" t="s">
        <v>580</v>
      </c>
      <c r="B59" s="39">
        <v>41376.96875</v>
      </c>
      <c r="C59" s="40" t="s">
        <v>367</v>
      </c>
      <c r="D59" s="41" t="s">
        <v>566</v>
      </c>
    </row>
    <row r="60" spans="1:4" s="29" customFormat="1" ht="12.75">
      <c r="A60" s="38" t="s">
        <v>580</v>
      </c>
      <c r="B60" s="39">
        <v>41359.13888888889</v>
      </c>
      <c r="C60" s="40" t="s">
        <v>378</v>
      </c>
      <c r="D60" s="41" t="s">
        <v>566</v>
      </c>
    </row>
    <row r="61" spans="1:4" s="29" customFormat="1" ht="12.75">
      <c r="A61" s="38" t="s">
        <v>681</v>
      </c>
      <c r="B61" s="39">
        <v>41358.631944444445</v>
      </c>
      <c r="C61" s="40" t="s">
        <v>379</v>
      </c>
      <c r="D61" s="41" t="s">
        <v>566</v>
      </c>
    </row>
    <row r="62" spans="1:4" s="29" customFormat="1" ht="81.75" customHeight="1">
      <c r="A62" s="38" t="s">
        <v>580</v>
      </c>
      <c r="B62" s="39">
        <v>41354.89722222222</v>
      </c>
      <c r="C62" s="40" t="s">
        <v>395</v>
      </c>
      <c r="D62" s="41" t="s">
        <v>566</v>
      </c>
    </row>
    <row r="64" spans="1:4" ht="24.75" customHeight="1">
      <c r="A64" s="79" t="s">
        <v>398</v>
      </c>
      <c r="B64" s="79" t="s">
        <v>398</v>
      </c>
      <c r="C64" s="79" t="s">
        <v>398</v>
      </c>
      <c r="D64" s="35"/>
    </row>
    <row r="66" spans="1:4" ht="27" customHeight="1">
      <c r="A66" s="81" t="s">
        <v>682</v>
      </c>
      <c r="B66" s="81"/>
      <c r="C66" s="81"/>
      <c r="D66" s="81"/>
    </row>
    <row r="68" spans="1:7" ht="24.75" customHeight="1">
      <c r="A68" s="77" t="s">
        <v>454</v>
      </c>
      <c r="B68" s="77"/>
      <c r="C68" s="77"/>
      <c r="D68" s="77"/>
      <c r="E68" s="77"/>
      <c r="F68" s="77"/>
      <c r="G68" s="77"/>
    </row>
    <row r="70" spans="1:4" ht="24.75" customHeight="1">
      <c r="A70" s="79" t="s">
        <v>472</v>
      </c>
      <c r="B70" s="79" t="s">
        <v>472</v>
      </c>
      <c r="C70" s="79" t="s">
        <v>472</v>
      </c>
      <c r="D70" s="35"/>
    </row>
    <row r="72" spans="1:4" ht="24.75" customHeight="1">
      <c r="A72" s="79" t="s">
        <v>509</v>
      </c>
      <c r="B72" s="79" t="s">
        <v>509</v>
      </c>
      <c r="C72" s="79" t="s">
        <v>509</v>
      </c>
      <c r="D72" s="35"/>
    </row>
    <row r="74" spans="1:4" ht="24.75" customHeight="1">
      <c r="A74" s="79" t="s">
        <v>532</v>
      </c>
      <c r="B74" s="79" t="s">
        <v>532</v>
      </c>
      <c r="C74" s="79" t="s">
        <v>532</v>
      </c>
      <c r="D74" s="35"/>
    </row>
  </sheetData>
  <sheetProtection/>
  <mergeCells count="19">
    <mergeCell ref="A72:C72"/>
    <mergeCell ref="A74:C74"/>
    <mergeCell ref="A68:G68"/>
    <mergeCell ref="A70:C70"/>
    <mergeCell ref="A33:C33"/>
    <mergeCell ref="A66:D66"/>
    <mergeCell ref="A48:D48"/>
    <mergeCell ref="A46:D46"/>
    <mergeCell ref="A39:C39"/>
    <mergeCell ref="A37:C37"/>
    <mergeCell ref="A64:C64"/>
    <mergeCell ref="A57:D57"/>
    <mergeCell ref="A50:D50"/>
    <mergeCell ref="A20:C20"/>
    <mergeCell ref="A1:C1"/>
    <mergeCell ref="A3:C3"/>
    <mergeCell ref="A2:D2"/>
    <mergeCell ref="A29:C29"/>
    <mergeCell ref="A26:C26"/>
  </mergeCells>
  <printOptions/>
  <pageMargins left="0" right="0" top="0.75" bottom="0.75" header="0.3" footer="0.3"/>
  <pageSetup horizontalDpi="600" verticalDpi="600" orientation="landscape" r:id="rId1"/>
  <headerFooter>
    <oddFooter>&amp;LEnvironmental Scan Survey&amp;CBusiness/Industry, sort by theme "Program alignment to industry"&amp;RPage&amp;P</oddFooter>
  </headerFooter>
</worksheet>
</file>

<file path=xl/worksheets/sheet7.xml><?xml version="1.0" encoding="utf-8"?>
<worksheet xmlns="http://schemas.openxmlformats.org/spreadsheetml/2006/main" xmlns:r="http://schemas.openxmlformats.org/officeDocument/2006/relationships">
  <dimension ref="A1:G62"/>
  <sheetViews>
    <sheetView zoomScalePageLayoutView="0" workbookViewId="0" topLeftCell="A50">
      <selection activeCell="I44" sqref="I44"/>
    </sheetView>
  </sheetViews>
  <sheetFormatPr defaultColWidth="9.140625" defaultRowHeight="12.75"/>
  <cols>
    <col min="1" max="1" width="12.8515625" style="0" customWidth="1"/>
    <col min="2" max="2" width="26.421875" style="0" customWidth="1"/>
    <col min="3" max="3" width="75.57421875" style="1" customWidth="1"/>
    <col min="4" max="4" width="18.8515625" style="0" customWidth="1"/>
    <col min="5" max="5" width="13.7109375" style="0" hidden="1" customWidth="1"/>
    <col min="6" max="6" width="0.42578125" style="0" hidden="1" customWidth="1"/>
    <col min="7" max="7" width="13.7109375" style="0" hidden="1" customWidth="1"/>
    <col min="8" max="14" width="13.7109375" style="0" customWidth="1"/>
  </cols>
  <sheetData>
    <row r="1" spans="1:3" ht="24.75" customHeight="1">
      <c r="A1" s="78" t="s">
        <v>617</v>
      </c>
      <c r="B1" s="78" t="s">
        <v>617</v>
      </c>
      <c r="C1" s="78" t="s">
        <v>617</v>
      </c>
    </row>
    <row r="2" spans="1:4" ht="23.25" customHeight="1">
      <c r="A2" s="83" t="s">
        <v>679</v>
      </c>
      <c r="B2" s="83"/>
      <c r="C2" s="83"/>
      <c r="D2" s="83"/>
    </row>
    <row r="3" spans="1:4" ht="24.75" customHeight="1">
      <c r="A3" s="79" t="s">
        <v>618</v>
      </c>
      <c r="B3" s="79" t="s">
        <v>618</v>
      </c>
      <c r="C3" s="79" t="s">
        <v>618</v>
      </c>
      <c r="D3" s="35"/>
    </row>
    <row r="5" spans="1:4" ht="24.75" customHeight="1">
      <c r="A5" s="79" t="s">
        <v>698</v>
      </c>
      <c r="B5" s="79" t="s">
        <v>698</v>
      </c>
      <c r="C5" s="79" t="s">
        <v>698</v>
      </c>
      <c r="D5" s="35"/>
    </row>
    <row r="6" spans="1:4" s="29" customFormat="1" ht="25.5">
      <c r="A6" s="38" t="s">
        <v>580</v>
      </c>
      <c r="B6" s="39">
        <v>41366.64375</v>
      </c>
      <c r="C6" s="40" t="s">
        <v>716</v>
      </c>
      <c r="D6" s="48" t="s">
        <v>586</v>
      </c>
    </row>
    <row r="7" spans="1:4" s="29" customFormat="1" ht="25.5">
      <c r="A7" s="38" t="s">
        <v>580</v>
      </c>
      <c r="B7" s="39">
        <v>41366.27361111111</v>
      </c>
      <c r="C7" s="40" t="s">
        <v>717</v>
      </c>
      <c r="D7" s="48" t="s">
        <v>586</v>
      </c>
    </row>
    <row r="8" spans="1:4" s="29" customFormat="1" ht="25.5">
      <c r="A8" s="38" t="s">
        <v>580</v>
      </c>
      <c r="B8" s="39">
        <v>41365.989583333336</v>
      </c>
      <c r="C8" s="40" t="s">
        <v>718</v>
      </c>
      <c r="D8" s="48" t="s">
        <v>587</v>
      </c>
    </row>
    <row r="9" spans="1:4" s="29" customFormat="1" ht="12.75">
      <c r="A9" s="38" t="s">
        <v>580</v>
      </c>
      <c r="B9" s="39">
        <v>41365.638194444444</v>
      </c>
      <c r="C9" s="40" t="s">
        <v>726</v>
      </c>
      <c r="D9" s="48" t="s">
        <v>586</v>
      </c>
    </row>
    <row r="10" spans="1:4" s="29" customFormat="1" ht="30.75" customHeight="1">
      <c r="A10" s="38" t="s">
        <v>580</v>
      </c>
      <c r="B10" s="39">
        <v>41355.924305555556</v>
      </c>
      <c r="C10" s="40" t="s">
        <v>737</v>
      </c>
      <c r="D10" s="48" t="s">
        <v>586</v>
      </c>
    </row>
    <row r="12" spans="1:4" ht="24.75" customHeight="1">
      <c r="A12" s="79" t="s">
        <v>10</v>
      </c>
      <c r="B12" s="79" t="s">
        <v>10</v>
      </c>
      <c r="C12" s="79" t="s">
        <v>10</v>
      </c>
      <c r="D12" s="35"/>
    </row>
    <row r="13" spans="1:4" s="29" customFormat="1" ht="12.75">
      <c r="A13" s="38" t="s">
        <v>580</v>
      </c>
      <c r="B13" s="39">
        <v>41380.881944444445</v>
      </c>
      <c r="C13" s="40" t="s">
        <v>14</v>
      </c>
      <c r="D13" s="41" t="s">
        <v>586</v>
      </c>
    </row>
    <row r="14" spans="1:4" s="29" customFormat="1" ht="12.75">
      <c r="A14" s="38" t="s">
        <v>580</v>
      </c>
      <c r="B14" s="39">
        <v>41366.27361111111</v>
      </c>
      <c r="C14" s="40" t="s">
        <v>29</v>
      </c>
      <c r="D14" s="41" t="s">
        <v>586</v>
      </c>
    </row>
    <row r="15" spans="1:4" s="29" customFormat="1" ht="12.75">
      <c r="A15" s="38" t="s">
        <v>580</v>
      </c>
      <c r="B15" s="39">
        <v>41365.75347222222</v>
      </c>
      <c r="C15" s="40" t="s">
        <v>34</v>
      </c>
      <c r="D15" s="41" t="s">
        <v>586</v>
      </c>
    </row>
    <row r="16" spans="1:4" s="29" customFormat="1" ht="25.5">
      <c r="A16" s="38" t="s">
        <v>580</v>
      </c>
      <c r="B16" s="39">
        <v>41365.6875</v>
      </c>
      <c r="C16" s="40" t="s">
        <v>37</v>
      </c>
      <c r="D16" s="41" t="s">
        <v>586</v>
      </c>
    </row>
    <row r="17" spans="1:4" s="29" customFormat="1" ht="12.75">
      <c r="A17" s="38" t="s">
        <v>580</v>
      </c>
      <c r="B17" s="39">
        <v>41365.57777777778</v>
      </c>
      <c r="C17" s="40" t="s">
        <v>41</v>
      </c>
      <c r="D17" s="41" t="s">
        <v>586</v>
      </c>
    </row>
    <row r="18" spans="1:4" s="29" customFormat="1" ht="25.5">
      <c r="A18" s="38" t="s">
        <v>580</v>
      </c>
      <c r="B18" s="39">
        <v>41359.84861111111</v>
      </c>
      <c r="C18" s="40" t="s">
        <v>43</v>
      </c>
      <c r="D18" s="41" t="s">
        <v>586</v>
      </c>
    </row>
    <row r="19" spans="1:4" s="29" customFormat="1" ht="12.75">
      <c r="A19" s="38" t="s">
        <v>580</v>
      </c>
      <c r="B19" s="39">
        <v>41359.13888888889</v>
      </c>
      <c r="C19" s="40" t="s">
        <v>44</v>
      </c>
      <c r="D19" s="41" t="s">
        <v>586</v>
      </c>
    </row>
    <row r="20" spans="1:4" s="29" customFormat="1" ht="12.75">
      <c r="A20" s="38" t="s">
        <v>580</v>
      </c>
      <c r="B20" s="39">
        <v>41357.566666666666</v>
      </c>
      <c r="C20" s="40" t="s">
        <v>48</v>
      </c>
      <c r="D20" s="41" t="s">
        <v>586</v>
      </c>
    </row>
    <row r="21" spans="1:4" s="29" customFormat="1" ht="25.5">
      <c r="A21" s="38" t="s">
        <v>580</v>
      </c>
      <c r="B21" s="39">
        <v>41355.805555555555</v>
      </c>
      <c r="C21" s="40" t="s">
        <v>51</v>
      </c>
      <c r="D21" s="41" t="s">
        <v>586</v>
      </c>
    </row>
    <row r="22" spans="1:4" s="29" customFormat="1" ht="12.75">
      <c r="A22" s="38" t="s">
        <v>580</v>
      </c>
      <c r="B22" s="39">
        <v>41355.74166666667</v>
      </c>
      <c r="C22" s="40" t="s">
        <v>52</v>
      </c>
      <c r="D22" s="41" t="s">
        <v>586</v>
      </c>
    </row>
    <row r="23" spans="1:4" s="29" customFormat="1" ht="12.75">
      <c r="A23" s="38" t="s">
        <v>580</v>
      </c>
      <c r="B23" s="39">
        <v>41355.586805555555</v>
      </c>
      <c r="C23" s="40" t="s">
        <v>54</v>
      </c>
      <c r="D23" s="41" t="s">
        <v>586</v>
      </c>
    </row>
    <row r="24" spans="1:4" s="29" customFormat="1" ht="12.75">
      <c r="A24" s="38" t="s">
        <v>580</v>
      </c>
      <c r="B24" s="39">
        <v>41355.58541666667</v>
      </c>
      <c r="C24" s="40" t="s">
        <v>55</v>
      </c>
      <c r="D24" s="41" t="s">
        <v>586</v>
      </c>
    </row>
    <row r="25" spans="1:4" s="29" customFormat="1" ht="12.75">
      <c r="A25" s="38" t="s">
        <v>580</v>
      </c>
      <c r="B25" s="39">
        <v>41355.22222222222</v>
      </c>
      <c r="C25" s="40" t="s">
        <v>58</v>
      </c>
      <c r="D25" s="41" t="s">
        <v>586</v>
      </c>
    </row>
    <row r="27" spans="1:4" ht="24.75" customHeight="1">
      <c r="A27" s="79" t="s">
        <v>71</v>
      </c>
      <c r="B27" s="79" t="s">
        <v>71</v>
      </c>
      <c r="C27" s="79" t="s">
        <v>71</v>
      </c>
      <c r="D27" s="35"/>
    </row>
    <row r="28" spans="1:4" s="29" customFormat="1" ht="12.75">
      <c r="A28" s="38" t="s">
        <v>580</v>
      </c>
      <c r="B28" s="39">
        <v>41381.86111111111</v>
      </c>
      <c r="C28" s="40" t="s">
        <v>73</v>
      </c>
      <c r="D28" s="41" t="s">
        <v>586</v>
      </c>
    </row>
    <row r="29" spans="1:4" s="29" customFormat="1" ht="12.75">
      <c r="A29" s="38" t="s">
        <v>580</v>
      </c>
      <c r="B29" s="39">
        <v>41374.092361111114</v>
      </c>
      <c r="C29" s="40" t="s">
        <v>80</v>
      </c>
      <c r="D29" s="41" t="s">
        <v>586</v>
      </c>
    </row>
    <row r="30" spans="1:4" s="29" customFormat="1" ht="12.75">
      <c r="A30" s="38" t="s">
        <v>580</v>
      </c>
      <c r="B30" s="39">
        <v>41365.97708333333</v>
      </c>
      <c r="C30" s="40" t="s">
        <v>88</v>
      </c>
      <c r="D30" s="41" t="s">
        <v>586</v>
      </c>
    </row>
    <row r="31" spans="1:4" s="29" customFormat="1" ht="12.75">
      <c r="A31" s="38" t="s">
        <v>580</v>
      </c>
      <c r="B31" s="39">
        <v>41358.615277777775</v>
      </c>
      <c r="C31" s="40" t="s">
        <v>100</v>
      </c>
      <c r="D31" s="41" t="s">
        <v>586</v>
      </c>
    </row>
    <row r="32" spans="1:4" s="29" customFormat="1" ht="25.5">
      <c r="A32" s="38" t="s">
        <v>580</v>
      </c>
      <c r="B32" s="39">
        <v>41356.84444444445</v>
      </c>
      <c r="C32" s="40" t="s">
        <v>103</v>
      </c>
      <c r="D32" s="41" t="s">
        <v>586</v>
      </c>
    </row>
    <row r="34" spans="1:4" ht="24.75" customHeight="1">
      <c r="A34" s="79" t="s">
        <v>121</v>
      </c>
      <c r="B34" s="79" t="s">
        <v>121</v>
      </c>
      <c r="C34" s="79" t="s">
        <v>121</v>
      </c>
      <c r="D34" s="35"/>
    </row>
    <row r="35" spans="1:4" s="29" customFormat="1" ht="12.75">
      <c r="A35" s="38" t="s">
        <v>580</v>
      </c>
      <c r="B35" s="39">
        <v>41365.989583333336</v>
      </c>
      <c r="C35" s="40" t="s">
        <v>135</v>
      </c>
      <c r="D35" s="41" t="s">
        <v>586</v>
      </c>
    </row>
    <row r="36" spans="1:4" s="29" customFormat="1" ht="25.5">
      <c r="A36" s="38" t="s">
        <v>580</v>
      </c>
      <c r="B36" s="39">
        <v>41365.981944444444</v>
      </c>
      <c r="C36" s="40" t="s">
        <v>136</v>
      </c>
      <c r="D36" s="41" t="s">
        <v>586</v>
      </c>
    </row>
    <row r="37" spans="1:4" s="29" customFormat="1" ht="12.75">
      <c r="A37" s="38" t="s">
        <v>580</v>
      </c>
      <c r="B37" s="39">
        <v>41355.57777777778</v>
      </c>
      <c r="C37" s="40" t="s">
        <v>159</v>
      </c>
      <c r="D37" s="41" t="s">
        <v>586</v>
      </c>
    </row>
    <row r="39" spans="1:4" ht="24.75" customHeight="1">
      <c r="A39" s="79" t="s">
        <v>172</v>
      </c>
      <c r="B39" s="79" t="s">
        <v>172</v>
      </c>
      <c r="C39" s="79" t="s">
        <v>172</v>
      </c>
      <c r="D39" s="35"/>
    </row>
    <row r="40" spans="1:4" ht="12.75">
      <c r="A40" s="7" t="s">
        <v>580</v>
      </c>
      <c r="B40" s="8">
        <v>41355.16180555556</v>
      </c>
      <c r="C40" s="1" t="s">
        <v>212</v>
      </c>
      <c r="D40" s="25" t="s">
        <v>586</v>
      </c>
    </row>
    <row r="42" spans="1:5" ht="24.75" customHeight="1">
      <c r="A42" s="79" t="s">
        <v>228</v>
      </c>
      <c r="B42" s="79" t="s">
        <v>228</v>
      </c>
      <c r="C42" s="79" t="s">
        <v>228</v>
      </c>
      <c r="D42" s="35"/>
      <c r="E42" s="35"/>
    </row>
    <row r="44" spans="1:4" ht="24.75" customHeight="1">
      <c r="A44" s="75" t="s">
        <v>279</v>
      </c>
      <c r="B44" s="75" t="s">
        <v>279</v>
      </c>
      <c r="C44" s="75" t="s">
        <v>279</v>
      </c>
      <c r="D44" s="75" t="s">
        <v>279</v>
      </c>
    </row>
    <row r="46" spans="1:4" ht="24.75" customHeight="1">
      <c r="A46" s="75" t="s">
        <v>312</v>
      </c>
      <c r="B46" s="75" t="s">
        <v>312</v>
      </c>
      <c r="C46" s="75" t="s">
        <v>312</v>
      </c>
      <c r="D46" s="75" t="s">
        <v>312</v>
      </c>
    </row>
    <row r="48" spans="1:4" ht="24.75" customHeight="1">
      <c r="A48" s="75" t="s">
        <v>334</v>
      </c>
      <c r="B48" s="75" t="s">
        <v>334</v>
      </c>
      <c r="C48" s="75" t="s">
        <v>334</v>
      </c>
      <c r="D48" s="75" t="s">
        <v>334</v>
      </c>
    </row>
    <row r="50" spans="1:4" ht="24.75" customHeight="1">
      <c r="A50" s="75" t="s">
        <v>359</v>
      </c>
      <c r="B50" s="75" t="s">
        <v>359</v>
      </c>
      <c r="C50" s="75" t="s">
        <v>359</v>
      </c>
      <c r="D50" s="75" t="s">
        <v>359</v>
      </c>
    </row>
    <row r="52" spans="1:4" ht="24.75" customHeight="1">
      <c r="A52" s="79" t="s">
        <v>398</v>
      </c>
      <c r="B52" s="79" t="s">
        <v>398</v>
      </c>
      <c r="C52" s="79" t="s">
        <v>398</v>
      </c>
      <c r="D52" s="35"/>
    </row>
    <row r="54" spans="1:4" ht="22.5" customHeight="1">
      <c r="A54" s="51" t="s">
        <v>682</v>
      </c>
      <c r="B54" s="51"/>
      <c r="C54" s="52"/>
      <c r="D54" s="35"/>
    </row>
    <row r="56" spans="1:7" ht="24.75" customHeight="1">
      <c r="A56" s="77" t="s">
        <v>454</v>
      </c>
      <c r="B56" s="77"/>
      <c r="C56" s="77"/>
      <c r="D56" s="77"/>
      <c r="E56" s="77"/>
      <c r="F56" s="77"/>
      <c r="G56" s="77"/>
    </row>
    <row r="58" spans="1:4" ht="24.75" customHeight="1">
      <c r="A58" s="79" t="s">
        <v>472</v>
      </c>
      <c r="B58" s="79" t="s">
        <v>472</v>
      </c>
      <c r="C58" s="79" t="s">
        <v>472</v>
      </c>
      <c r="D58" s="35"/>
    </row>
    <row r="60" spans="1:4" ht="24.75" customHeight="1">
      <c r="A60" s="79" t="s">
        <v>509</v>
      </c>
      <c r="B60" s="79" t="s">
        <v>509</v>
      </c>
      <c r="C60" s="79" t="s">
        <v>509</v>
      </c>
      <c r="D60" s="35"/>
    </row>
    <row r="62" spans="1:4" ht="24.75" customHeight="1">
      <c r="A62" s="79" t="s">
        <v>532</v>
      </c>
      <c r="B62" s="79" t="s">
        <v>532</v>
      </c>
      <c r="C62" s="79" t="s">
        <v>532</v>
      </c>
      <c r="D62" s="35"/>
    </row>
  </sheetData>
  <sheetProtection/>
  <mergeCells count="18">
    <mergeCell ref="A60:C60"/>
    <mergeCell ref="A62:C62"/>
    <mergeCell ref="A50:D50"/>
    <mergeCell ref="A52:C52"/>
    <mergeCell ref="A56:G56"/>
    <mergeCell ref="A58:C58"/>
    <mergeCell ref="A46:D46"/>
    <mergeCell ref="A48:D48"/>
    <mergeCell ref="A12:C12"/>
    <mergeCell ref="A27:C27"/>
    <mergeCell ref="A34:C34"/>
    <mergeCell ref="A39:C39"/>
    <mergeCell ref="A1:C1"/>
    <mergeCell ref="A3:C3"/>
    <mergeCell ref="A2:D2"/>
    <mergeCell ref="A5:C5"/>
    <mergeCell ref="A42:C42"/>
    <mergeCell ref="A44:D44"/>
  </mergeCells>
  <printOptions/>
  <pageMargins left="0" right="0" top="1" bottom="1" header="0.5" footer="0.5"/>
  <pageSetup horizontalDpi="600" verticalDpi="600" orientation="landscape" r:id="rId1"/>
  <headerFooter alignWithMargins="0">
    <oddFooter>&amp;LEnvironmental Scan Survey&amp;CBusiness/Industry - sorted by theme "Quality &amp; Excellence"&amp;RPage&amp;P</oddFooter>
  </headerFooter>
</worksheet>
</file>

<file path=xl/worksheets/sheet8.xml><?xml version="1.0" encoding="utf-8"?>
<worksheet xmlns="http://schemas.openxmlformats.org/spreadsheetml/2006/main" xmlns:r="http://schemas.openxmlformats.org/officeDocument/2006/relationships">
  <dimension ref="A1:G57"/>
  <sheetViews>
    <sheetView zoomScalePageLayoutView="0" workbookViewId="0" topLeftCell="A6">
      <selection activeCell="I22" sqref="I22"/>
    </sheetView>
  </sheetViews>
  <sheetFormatPr defaultColWidth="9.140625" defaultRowHeight="12.75"/>
  <cols>
    <col min="1" max="1" width="12.8515625" style="0" customWidth="1"/>
    <col min="2" max="2" width="22.421875" style="0" customWidth="1"/>
    <col min="3" max="3" width="75.57421875" style="1" customWidth="1"/>
    <col min="4" max="4" width="26.57421875" style="0" customWidth="1"/>
    <col min="5" max="5" width="0.13671875" style="0" customWidth="1"/>
    <col min="6" max="6" width="0.42578125" style="0" hidden="1" customWidth="1"/>
    <col min="7" max="7" width="0.13671875" style="0" hidden="1" customWidth="1"/>
    <col min="8" max="14" width="13.7109375" style="0" customWidth="1"/>
  </cols>
  <sheetData>
    <row r="1" spans="1:3" ht="27" customHeight="1">
      <c r="A1" s="78" t="s">
        <v>617</v>
      </c>
      <c r="B1" s="78" t="s">
        <v>617</v>
      </c>
      <c r="C1" s="78" t="s">
        <v>617</v>
      </c>
    </row>
    <row r="2" spans="1:4" ht="24" customHeight="1">
      <c r="A2" s="83" t="s">
        <v>680</v>
      </c>
      <c r="B2" s="83"/>
      <c r="C2" s="83"/>
      <c r="D2" s="83"/>
    </row>
    <row r="3" spans="1:4" ht="24.75" customHeight="1">
      <c r="A3" s="79" t="s">
        <v>618</v>
      </c>
      <c r="B3" s="79" t="s">
        <v>618</v>
      </c>
      <c r="C3" s="79" t="s">
        <v>618</v>
      </c>
      <c r="D3" s="35"/>
    </row>
    <row r="4" spans="1:4" s="29" customFormat="1" ht="12.75">
      <c r="A4" s="38" t="s">
        <v>580</v>
      </c>
      <c r="B4" s="39">
        <v>41365.97708333333</v>
      </c>
      <c r="C4" s="40" t="s">
        <v>648</v>
      </c>
      <c r="D4" s="41" t="s">
        <v>573</v>
      </c>
    </row>
    <row r="5" spans="1:4" s="29" customFormat="1" ht="12.75">
      <c r="A5" s="38" t="s">
        <v>580</v>
      </c>
      <c r="B5" s="39">
        <v>41365.57777777778</v>
      </c>
      <c r="C5" s="40" t="s">
        <v>658</v>
      </c>
      <c r="D5" s="41" t="s">
        <v>575</v>
      </c>
    </row>
    <row r="6" spans="1:4" s="29" customFormat="1" ht="12.75">
      <c r="A6" s="38" t="s">
        <v>580</v>
      </c>
      <c r="B6" s="39">
        <v>41356.84444444445</v>
      </c>
      <c r="C6" s="40" t="s">
        <v>666</v>
      </c>
      <c r="D6" s="41" t="s">
        <v>573</v>
      </c>
    </row>
    <row r="8" spans="1:4" ht="24.75" customHeight="1">
      <c r="A8" s="79" t="s">
        <v>698</v>
      </c>
      <c r="B8" s="79" t="s">
        <v>698</v>
      </c>
      <c r="C8" s="79" t="s">
        <v>698</v>
      </c>
      <c r="D8" s="35"/>
    </row>
    <row r="9" spans="1:4" s="29" customFormat="1" ht="12.75">
      <c r="A9" s="38" t="s">
        <v>580</v>
      </c>
      <c r="B9" s="39">
        <v>41365.57777777778</v>
      </c>
      <c r="C9" s="40" t="s">
        <v>728</v>
      </c>
      <c r="D9" s="49" t="s">
        <v>573</v>
      </c>
    </row>
    <row r="10" spans="1:4" s="29" customFormat="1" ht="30.75" customHeight="1">
      <c r="A10" s="38" t="s">
        <v>580</v>
      </c>
      <c r="B10" s="39">
        <v>41359.84861111111</v>
      </c>
      <c r="C10" s="40" t="s">
        <v>730</v>
      </c>
      <c r="D10" s="49" t="s">
        <v>573</v>
      </c>
    </row>
    <row r="12" spans="1:4" ht="24.75" customHeight="1">
      <c r="A12" s="79" t="s">
        <v>10</v>
      </c>
      <c r="B12" s="79" t="s">
        <v>10</v>
      </c>
      <c r="C12" s="79" t="s">
        <v>10</v>
      </c>
      <c r="D12" s="35"/>
    </row>
    <row r="14" spans="1:4" ht="24.75" customHeight="1">
      <c r="A14" s="79" t="s">
        <v>71</v>
      </c>
      <c r="B14" s="79" t="s">
        <v>71</v>
      </c>
      <c r="C14" s="79" t="s">
        <v>71</v>
      </c>
      <c r="D14" s="35"/>
    </row>
    <row r="16" spans="1:4" ht="24.75" customHeight="1">
      <c r="A16" s="79" t="s">
        <v>121</v>
      </c>
      <c r="B16" s="79" t="s">
        <v>121</v>
      </c>
      <c r="C16" s="79" t="s">
        <v>121</v>
      </c>
      <c r="D16" s="35"/>
    </row>
    <row r="17" spans="1:4" s="29" customFormat="1" ht="12.75">
      <c r="A17" s="38" t="s">
        <v>580</v>
      </c>
      <c r="B17" s="39">
        <v>41359.84861111111</v>
      </c>
      <c r="C17" s="40" t="s">
        <v>146</v>
      </c>
      <c r="D17" s="41" t="s">
        <v>573</v>
      </c>
    </row>
    <row r="19" spans="1:4" ht="24.75" customHeight="1">
      <c r="A19" s="79" t="s">
        <v>172</v>
      </c>
      <c r="B19" s="79" t="s">
        <v>172</v>
      </c>
      <c r="C19" s="79" t="s">
        <v>172</v>
      </c>
      <c r="D19" s="35"/>
    </row>
    <row r="20" spans="1:4" s="29" customFormat="1" ht="37.5" customHeight="1">
      <c r="A20" s="38" t="s">
        <v>580</v>
      </c>
      <c r="B20" s="39">
        <v>41382.89027777778</v>
      </c>
      <c r="C20" s="40" t="s">
        <v>173</v>
      </c>
      <c r="D20" s="41" t="s">
        <v>573</v>
      </c>
    </row>
    <row r="21" spans="1:4" s="29" customFormat="1" ht="12.75">
      <c r="A21" s="38" t="s">
        <v>580</v>
      </c>
      <c r="B21" s="39">
        <v>41365.57777777778</v>
      </c>
      <c r="C21" s="40" t="s">
        <v>195</v>
      </c>
      <c r="D21" s="41" t="s">
        <v>573</v>
      </c>
    </row>
    <row r="22" spans="1:4" s="29" customFormat="1" ht="51.75" customHeight="1">
      <c r="A22" s="38" t="s">
        <v>580</v>
      </c>
      <c r="B22" s="39">
        <v>41356.84444444445</v>
      </c>
      <c r="C22" s="40" t="s">
        <v>203</v>
      </c>
      <c r="D22" s="54" t="s">
        <v>603</v>
      </c>
    </row>
    <row r="24" spans="1:5" ht="24.75" customHeight="1">
      <c r="A24" s="79" t="s">
        <v>228</v>
      </c>
      <c r="B24" s="79" t="s">
        <v>228</v>
      </c>
      <c r="C24" s="79" t="s">
        <v>228</v>
      </c>
      <c r="D24" s="35"/>
      <c r="E24" s="35"/>
    </row>
    <row r="25" spans="1:4" s="29" customFormat="1" ht="25.5">
      <c r="A25" s="38" t="s">
        <v>580</v>
      </c>
      <c r="B25" s="39">
        <v>41382.89027777778</v>
      </c>
      <c r="C25" s="40" t="s">
        <v>230</v>
      </c>
      <c r="D25" s="41" t="s">
        <v>573</v>
      </c>
    </row>
    <row r="26" spans="1:4" s="29" customFormat="1" ht="25.5">
      <c r="A26" s="38" t="s">
        <v>580</v>
      </c>
      <c r="B26" s="39">
        <v>41377.92638888889</v>
      </c>
      <c r="C26" s="40" t="s">
        <v>235</v>
      </c>
      <c r="D26" s="54" t="s">
        <v>603</v>
      </c>
    </row>
    <row r="27" spans="1:4" s="29" customFormat="1" ht="12.75">
      <c r="A27" s="38" t="s">
        <v>580</v>
      </c>
      <c r="B27" s="39">
        <v>41366.27361111111</v>
      </c>
      <c r="C27" s="40" t="s">
        <v>243</v>
      </c>
      <c r="D27" s="41" t="s">
        <v>573</v>
      </c>
    </row>
    <row r="28" spans="1:4" s="29" customFormat="1" ht="12.75">
      <c r="A28" s="38" t="s">
        <v>580</v>
      </c>
      <c r="B28" s="39">
        <v>41365.97708333333</v>
      </c>
      <c r="C28" s="40" t="s">
        <v>246</v>
      </c>
      <c r="D28" s="41" t="s">
        <v>573</v>
      </c>
    </row>
    <row r="29" spans="1:4" s="29" customFormat="1" ht="12.75">
      <c r="A29" s="38" t="s">
        <v>580</v>
      </c>
      <c r="B29" s="39">
        <v>41365.57777777778</v>
      </c>
      <c r="C29" s="40" t="s">
        <v>253</v>
      </c>
      <c r="D29" s="41" t="s">
        <v>573</v>
      </c>
    </row>
    <row r="30" spans="1:4" s="29" customFormat="1" ht="38.25" customHeight="1">
      <c r="A30" s="38" t="s">
        <v>580</v>
      </c>
      <c r="B30" s="39">
        <v>41355.080555555556</v>
      </c>
      <c r="C30" s="40" t="s">
        <v>269</v>
      </c>
      <c r="D30" s="41" t="s">
        <v>573</v>
      </c>
    </row>
    <row r="31" spans="1:4" s="29" customFormat="1" ht="38.25">
      <c r="A31" s="38" t="s">
        <v>580</v>
      </c>
      <c r="B31" s="39">
        <v>41354.89722222222</v>
      </c>
      <c r="C31" s="40" t="s">
        <v>275</v>
      </c>
      <c r="D31" s="41" t="s">
        <v>573</v>
      </c>
    </row>
    <row r="33" spans="1:4" ht="24.75" customHeight="1">
      <c r="A33" s="75" t="s">
        <v>279</v>
      </c>
      <c r="B33" s="75" t="s">
        <v>279</v>
      </c>
      <c r="C33" s="75" t="s">
        <v>279</v>
      </c>
      <c r="D33" s="75" t="s">
        <v>279</v>
      </c>
    </row>
    <row r="35" spans="1:4" ht="24.75" customHeight="1">
      <c r="A35" s="75" t="s">
        <v>312</v>
      </c>
      <c r="B35" s="75" t="s">
        <v>312</v>
      </c>
      <c r="C35" s="75" t="s">
        <v>312</v>
      </c>
      <c r="D35" s="75" t="s">
        <v>312</v>
      </c>
    </row>
    <row r="37" spans="1:4" ht="24.75" customHeight="1">
      <c r="A37" s="75" t="s">
        <v>334</v>
      </c>
      <c r="B37" s="75" t="s">
        <v>334</v>
      </c>
      <c r="C37" s="75" t="s">
        <v>334</v>
      </c>
      <c r="D37" s="75" t="s">
        <v>334</v>
      </c>
    </row>
    <row r="38" spans="1:4" ht="12.75">
      <c r="A38" s="7" t="s">
        <v>580</v>
      </c>
      <c r="B38" s="8">
        <v>41382.89027777778</v>
      </c>
      <c r="C38" s="1" t="s">
        <v>336</v>
      </c>
      <c r="D38" s="25" t="s">
        <v>573</v>
      </c>
    </row>
    <row r="40" spans="1:4" ht="24.75" customHeight="1">
      <c r="A40" s="75" t="s">
        <v>359</v>
      </c>
      <c r="B40" s="75" t="s">
        <v>359</v>
      </c>
      <c r="C40" s="75" t="s">
        <v>359</v>
      </c>
      <c r="D40" s="75" t="s">
        <v>359</v>
      </c>
    </row>
    <row r="41" spans="1:4" s="29" customFormat="1" ht="25.5">
      <c r="A41" s="38" t="s">
        <v>580</v>
      </c>
      <c r="B41" s="39">
        <v>41382.89027777778</v>
      </c>
      <c r="C41" s="40" t="s">
        <v>361</v>
      </c>
      <c r="D41" s="41" t="s">
        <v>573</v>
      </c>
    </row>
    <row r="42" spans="1:4" s="29" customFormat="1" ht="12.75">
      <c r="A42" s="38" t="s">
        <v>580</v>
      </c>
      <c r="B42" s="39">
        <v>41365.97708333333</v>
      </c>
      <c r="C42" s="40" t="s">
        <v>373</v>
      </c>
      <c r="D42" s="41" t="s">
        <v>573</v>
      </c>
    </row>
    <row r="43" spans="1:4" s="29" customFormat="1" ht="12.75">
      <c r="A43" s="38" t="s">
        <v>580</v>
      </c>
      <c r="B43" s="39">
        <v>41365.57777777778</v>
      </c>
      <c r="C43" s="40" t="s">
        <v>253</v>
      </c>
      <c r="D43" s="41" t="s">
        <v>573</v>
      </c>
    </row>
    <row r="44" spans="1:4" s="29" customFormat="1" ht="12.75">
      <c r="A44" s="38" t="s">
        <v>580</v>
      </c>
      <c r="B44" s="39">
        <v>41359.84861111111</v>
      </c>
      <c r="C44" s="40" t="s">
        <v>377</v>
      </c>
      <c r="D44" s="41" t="s">
        <v>573</v>
      </c>
    </row>
    <row r="45" spans="1:4" s="29" customFormat="1" ht="25.5">
      <c r="A45" s="38" t="s">
        <v>580</v>
      </c>
      <c r="B45" s="39">
        <v>41356.84444444445</v>
      </c>
      <c r="C45" s="40" t="s">
        <v>383</v>
      </c>
      <c r="D45" s="41" t="s">
        <v>573</v>
      </c>
    </row>
    <row r="47" spans="1:4" ht="24.75" customHeight="1">
      <c r="A47" s="79" t="s">
        <v>398</v>
      </c>
      <c r="B47" s="79" t="s">
        <v>398</v>
      </c>
      <c r="C47" s="79" t="s">
        <v>398</v>
      </c>
      <c r="D47" s="35"/>
    </row>
    <row r="49" spans="1:4" ht="22.5" customHeight="1">
      <c r="A49" s="81" t="s">
        <v>684</v>
      </c>
      <c r="B49" s="81"/>
      <c r="C49" s="81"/>
      <c r="D49" s="81"/>
    </row>
    <row r="51" spans="1:7" ht="24.75" customHeight="1">
      <c r="A51" s="77" t="s">
        <v>454</v>
      </c>
      <c r="B51" s="77"/>
      <c r="C51" s="77"/>
      <c r="D51" s="77"/>
      <c r="E51" s="77"/>
      <c r="F51" s="77"/>
      <c r="G51" s="77"/>
    </row>
    <row r="53" spans="1:4" ht="24.75" customHeight="1">
      <c r="A53" s="79" t="s">
        <v>472</v>
      </c>
      <c r="B53" s="79" t="s">
        <v>472</v>
      </c>
      <c r="C53" s="79" t="s">
        <v>472</v>
      </c>
      <c r="D53" s="35"/>
    </row>
    <row r="55" spans="1:4" ht="24.75" customHeight="1">
      <c r="A55" s="79" t="s">
        <v>509</v>
      </c>
      <c r="B55" s="79" t="s">
        <v>509</v>
      </c>
      <c r="C55" s="79" t="s">
        <v>509</v>
      </c>
      <c r="D55" s="35"/>
    </row>
    <row r="57" spans="1:4" ht="24.75" customHeight="1">
      <c r="A57" s="79" t="s">
        <v>532</v>
      </c>
      <c r="B57" s="79" t="s">
        <v>532</v>
      </c>
      <c r="C57" s="79" t="s">
        <v>532</v>
      </c>
      <c r="D57" s="35"/>
    </row>
  </sheetData>
  <sheetProtection/>
  <mergeCells count="19">
    <mergeCell ref="A1:C1"/>
    <mergeCell ref="A3:C3"/>
    <mergeCell ref="A2:D2"/>
    <mergeCell ref="A16:C16"/>
    <mergeCell ref="A14:C14"/>
    <mergeCell ref="A12:C12"/>
    <mergeCell ref="A8:C8"/>
    <mergeCell ref="A24:C24"/>
    <mergeCell ref="A19:C19"/>
    <mergeCell ref="A49:D49"/>
    <mergeCell ref="A47:C47"/>
    <mergeCell ref="A40:D40"/>
    <mergeCell ref="A37:D37"/>
    <mergeCell ref="A57:C57"/>
    <mergeCell ref="A55:C55"/>
    <mergeCell ref="A51:G51"/>
    <mergeCell ref="A53:C53"/>
    <mergeCell ref="A35:D35"/>
    <mergeCell ref="A33:D33"/>
  </mergeCells>
  <printOptions/>
  <pageMargins left="0" right="0" top="1" bottom="1" header="0.5" footer="0.5"/>
  <pageSetup horizontalDpi="600" verticalDpi="600" orientation="landscape" r:id="rId1"/>
  <headerFooter alignWithMargins="0">
    <oddFooter>&amp;LEnvironmental Scan Survey&amp;CBusiness/Industry sorted by theme "Programs - Health Professions"&amp;RPage&amp;P</oddFooter>
  </headerFooter>
</worksheet>
</file>

<file path=xl/worksheets/sheet9.xml><?xml version="1.0" encoding="utf-8"?>
<worksheet xmlns="http://schemas.openxmlformats.org/spreadsheetml/2006/main" xmlns:r="http://schemas.openxmlformats.org/officeDocument/2006/relationships">
  <dimension ref="A1:G56"/>
  <sheetViews>
    <sheetView zoomScalePageLayoutView="0" workbookViewId="0" topLeftCell="A39">
      <selection activeCell="I41" sqref="I41"/>
    </sheetView>
  </sheetViews>
  <sheetFormatPr defaultColWidth="9.140625" defaultRowHeight="12.75"/>
  <cols>
    <col min="1" max="1" width="12.8515625" style="0" customWidth="1"/>
    <col min="2" max="2" width="26.421875" style="0" customWidth="1"/>
    <col min="3" max="3" width="75.57421875" style="1" customWidth="1"/>
    <col min="4" max="4" width="19.140625" style="1" customWidth="1"/>
    <col min="5" max="5" width="0.13671875" style="0" hidden="1" customWidth="1"/>
    <col min="6" max="6" width="5.57421875" style="0" hidden="1" customWidth="1"/>
    <col min="7" max="7" width="5.28125" style="0" hidden="1" customWidth="1"/>
    <col min="8" max="8" width="7.57421875" style="0" customWidth="1"/>
    <col min="9" max="9" width="5.57421875" style="0" customWidth="1"/>
    <col min="10" max="10" width="5.421875" style="0" customWidth="1"/>
    <col min="11" max="11" width="7.140625" style="0" customWidth="1"/>
    <col min="12" max="12" width="5.8515625" style="0" customWidth="1"/>
    <col min="13" max="13" width="6.421875" style="0" customWidth="1"/>
    <col min="14" max="14" width="11.28125" style="0" customWidth="1"/>
  </cols>
  <sheetData>
    <row r="1" spans="1:3" ht="23.25" customHeight="1">
      <c r="A1" s="78" t="s">
        <v>617</v>
      </c>
      <c r="B1" s="78" t="s">
        <v>617</v>
      </c>
      <c r="C1" s="78" t="s">
        <v>617</v>
      </c>
    </row>
    <row r="2" spans="1:4" ht="22.5" customHeight="1">
      <c r="A2" s="83" t="s">
        <v>685</v>
      </c>
      <c r="B2" s="83"/>
      <c r="C2" s="83"/>
      <c r="D2" s="83"/>
    </row>
    <row r="3" spans="1:4" ht="24.75" customHeight="1">
      <c r="A3" s="79" t="s">
        <v>618</v>
      </c>
      <c r="B3" s="79" t="s">
        <v>618</v>
      </c>
      <c r="C3" s="79" t="s">
        <v>618</v>
      </c>
      <c r="D3" s="53"/>
    </row>
    <row r="5" spans="1:4" ht="24.75" customHeight="1">
      <c r="A5" s="79" t="s">
        <v>698</v>
      </c>
      <c r="B5" s="79" t="s">
        <v>698</v>
      </c>
      <c r="C5" s="79" t="s">
        <v>698</v>
      </c>
      <c r="D5" s="53"/>
    </row>
    <row r="7" spans="1:4" ht="24.75" customHeight="1">
      <c r="A7" s="79" t="s">
        <v>10</v>
      </c>
      <c r="B7" s="79" t="s">
        <v>10</v>
      </c>
      <c r="C7" s="79" t="s">
        <v>10</v>
      </c>
      <c r="D7" s="53"/>
    </row>
    <row r="8" spans="1:4" ht="12.75">
      <c r="A8" s="7" t="s">
        <v>580</v>
      </c>
      <c r="B8" s="8">
        <v>41380.61041666667</v>
      </c>
      <c r="C8" s="1" t="s">
        <v>15</v>
      </c>
      <c r="D8" s="26" t="s">
        <v>590</v>
      </c>
    </row>
    <row r="9" spans="1:4" ht="57.75" customHeight="1">
      <c r="A9" s="7" t="s">
        <v>580</v>
      </c>
      <c r="B9" s="8">
        <v>41366.64375</v>
      </c>
      <c r="C9" s="1" t="s">
        <v>28</v>
      </c>
      <c r="D9" s="26" t="s">
        <v>590</v>
      </c>
    </row>
    <row r="11" spans="1:4" ht="24.75" customHeight="1">
      <c r="A11" s="79" t="s">
        <v>71</v>
      </c>
      <c r="B11" s="79" t="s">
        <v>71</v>
      </c>
      <c r="C11" s="79" t="s">
        <v>71</v>
      </c>
      <c r="D11" s="53"/>
    </row>
    <row r="13" spans="1:4" ht="24.75" customHeight="1">
      <c r="A13" s="79" t="s">
        <v>121</v>
      </c>
      <c r="B13" s="79" t="s">
        <v>121</v>
      </c>
      <c r="C13" s="79" t="s">
        <v>121</v>
      </c>
      <c r="D13" s="53"/>
    </row>
    <row r="14" spans="1:4" ht="25.5">
      <c r="A14" s="7" t="s">
        <v>580</v>
      </c>
      <c r="B14" s="8">
        <v>41366.64375</v>
      </c>
      <c r="C14" s="1" t="s">
        <v>133</v>
      </c>
      <c r="D14" s="26" t="s">
        <v>590</v>
      </c>
    </row>
    <row r="15" spans="1:4" ht="12.75">
      <c r="A15" s="7" t="s">
        <v>580</v>
      </c>
      <c r="B15" s="8">
        <v>41365.6375</v>
      </c>
      <c r="C15" s="1" t="s">
        <v>143</v>
      </c>
      <c r="D15" s="26" t="s">
        <v>727</v>
      </c>
    </row>
    <row r="16" spans="1:4" ht="30" customHeight="1">
      <c r="A16" s="7" t="s">
        <v>580</v>
      </c>
      <c r="B16" s="8">
        <v>41356.84444444445</v>
      </c>
      <c r="C16" s="1" t="s">
        <v>152</v>
      </c>
      <c r="D16" s="26" t="s">
        <v>686</v>
      </c>
    </row>
    <row r="18" spans="1:4" ht="24.75" customHeight="1">
      <c r="A18" s="79" t="s">
        <v>172</v>
      </c>
      <c r="B18" s="79" t="s">
        <v>172</v>
      </c>
      <c r="C18" s="79" t="s">
        <v>172</v>
      </c>
      <c r="D18" s="53"/>
    </row>
    <row r="19" spans="1:4" ht="37.5" customHeight="1">
      <c r="A19" s="7" t="s">
        <v>580</v>
      </c>
      <c r="B19" s="8">
        <v>41382.89027777778</v>
      </c>
      <c r="C19" s="1" t="s">
        <v>173</v>
      </c>
      <c r="D19" s="26" t="s">
        <v>573</v>
      </c>
    </row>
    <row r="20" spans="1:4" ht="12.75">
      <c r="A20" s="7" t="s">
        <v>580</v>
      </c>
      <c r="B20" s="8">
        <v>41381.86111111111</v>
      </c>
      <c r="C20" s="1" t="s">
        <v>174</v>
      </c>
      <c r="D20" s="26" t="s">
        <v>590</v>
      </c>
    </row>
    <row r="21" spans="1:4" ht="12.75">
      <c r="A21" s="7" t="s">
        <v>580</v>
      </c>
      <c r="B21" s="8">
        <v>41376.8125</v>
      </c>
      <c r="C21" s="1" t="s">
        <v>180</v>
      </c>
      <c r="D21" s="26" t="s">
        <v>590</v>
      </c>
    </row>
    <row r="22" spans="1:5" ht="51">
      <c r="A22" s="7" t="s">
        <v>580</v>
      </c>
      <c r="B22" s="8">
        <v>41366.64375</v>
      </c>
      <c r="C22" s="1" t="s">
        <v>186</v>
      </c>
      <c r="D22" s="26" t="s">
        <v>610</v>
      </c>
      <c r="E22" s="25" t="s">
        <v>580</v>
      </c>
    </row>
    <row r="23" spans="1:4" ht="12.75">
      <c r="A23" s="7" t="s">
        <v>580</v>
      </c>
      <c r="B23" s="8">
        <v>41366.27361111111</v>
      </c>
      <c r="C23" s="1" t="s">
        <v>187</v>
      </c>
      <c r="D23" s="26" t="s">
        <v>590</v>
      </c>
    </row>
    <row r="24" spans="1:4" ht="25.5">
      <c r="A24" s="7" t="s">
        <v>580</v>
      </c>
      <c r="B24" s="8">
        <v>41365.981944444444</v>
      </c>
      <c r="C24" s="1" t="s">
        <v>189</v>
      </c>
      <c r="D24" s="26" t="s">
        <v>590</v>
      </c>
    </row>
    <row r="25" spans="1:4" ht="12.75">
      <c r="A25" s="7" t="s">
        <v>580</v>
      </c>
      <c r="B25" s="8">
        <v>41365.75347222222</v>
      </c>
      <c r="C25" s="1" t="s">
        <v>190</v>
      </c>
      <c r="D25" s="26" t="s">
        <v>590</v>
      </c>
    </row>
    <row r="26" spans="1:4" ht="39" customHeight="1">
      <c r="A26" s="7" t="s">
        <v>580</v>
      </c>
      <c r="B26" s="8">
        <v>41365.71041666667</v>
      </c>
      <c r="C26" s="1" t="s">
        <v>191</v>
      </c>
      <c r="D26" s="26" t="s">
        <v>590</v>
      </c>
    </row>
    <row r="27" spans="1:4" ht="12.75">
      <c r="A27" s="7" t="s">
        <v>580</v>
      </c>
      <c r="B27" s="8">
        <v>41358.615277777775</v>
      </c>
      <c r="C27" s="1" t="s">
        <v>200</v>
      </c>
      <c r="D27" s="26" t="s">
        <v>590</v>
      </c>
    </row>
    <row r="28" spans="1:4" ht="51.75" customHeight="1">
      <c r="A28" s="7" t="s">
        <v>580</v>
      </c>
      <c r="B28" s="8">
        <v>41356.84444444445</v>
      </c>
      <c r="C28" s="1" t="s">
        <v>203</v>
      </c>
      <c r="D28" s="26" t="s">
        <v>603</v>
      </c>
    </row>
    <row r="29" spans="1:4" ht="25.5">
      <c r="A29" s="7" t="s">
        <v>580</v>
      </c>
      <c r="B29" s="8">
        <v>41355.924305555556</v>
      </c>
      <c r="C29" s="1" t="s">
        <v>204</v>
      </c>
      <c r="D29" s="26" t="s">
        <v>590</v>
      </c>
    </row>
    <row r="30" spans="1:5" ht="52.5" customHeight="1">
      <c r="A30" s="7" t="s">
        <v>580</v>
      </c>
      <c r="B30" s="8">
        <v>41354.89722222222</v>
      </c>
      <c r="C30" s="1" t="s">
        <v>219</v>
      </c>
      <c r="D30" s="26" t="s">
        <v>613</v>
      </c>
      <c r="E30" s="25" t="s">
        <v>580</v>
      </c>
    </row>
    <row r="31" spans="1:4" ht="38.25">
      <c r="A31" s="7" t="s">
        <v>580</v>
      </c>
      <c r="B31" s="8">
        <v>41354.875</v>
      </c>
      <c r="C31" s="1" t="s">
        <v>226</v>
      </c>
      <c r="D31" s="26" t="s">
        <v>590</v>
      </c>
    </row>
    <row r="33" spans="1:4" ht="28.5" customHeight="1">
      <c r="A33" s="81" t="s">
        <v>687</v>
      </c>
      <c r="B33" s="81"/>
      <c r="C33" s="81"/>
      <c r="D33" s="81"/>
    </row>
    <row r="34" spans="1:5" ht="25.5">
      <c r="A34" s="7" t="s">
        <v>580</v>
      </c>
      <c r="B34" s="8">
        <v>41383.85972222222</v>
      </c>
      <c r="C34" s="1" t="s">
        <v>229</v>
      </c>
      <c r="D34" s="26" t="s">
        <v>610</v>
      </c>
      <c r="E34" s="25" t="s">
        <v>580</v>
      </c>
    </row>
    <row r="35" spans="1:4" ht="25.5">
      <c r="A35" s="7" t="s">
        <v>580</v>
      </c>
      <c r="B35" s="8">
        <v>41377.92638888889</v>
      </c>
      <c r="C35" s="1" t="s">
        <v>235</v>
      </c>
      <c r="D35" s="26" t="s">
        <v>603</v>
      </c>
    </row>
    <row r="36" spans="1:4" ht="12.75">
      <c r="A36" s="7" t="s">
        <v>580</v>
      </c>
      <c r="B36" s="8">
        <v>41355.16180555556</v>
      </c>
      <c r="C36" s="1" t="s">
        <v>268</v>
      </c>
      <c r="D36" s="26" t="s">
        <v>590</v>
      </c>
    </row>
    <row r="38" spans="1:4" ht="24.75" customHeight="1">
      <c r="A38" s="75" t="s">
        <v>279</v>
      </c>
      <c r="B38" s="75" t="s">
        <v>279</v>
      </c>
      <c r="C38" s="75" t="s">
        <v>279</v>
      </c>
      <c r="D38" s="75" t="s">
        <v>279</v>
      </c>
    </row>
    <row r="40" spans="1:4" ht="24.75" customHeight="1">
      <c r="A40" s="75" t="s">
        <v>312</v>
      </c>
      <c r="B40" s="75" t="s">
        <v>312</v>
      </c>
      <c r="C40" s="75" t="s">
        <v>312</v>
      </c>
      <c r="D40" s="75" t="s">
        <v>312</v>
      </c>
    </row>
    <row r="42" spans="1:4" ht="24.75" customHeight="1">
      <c r="A42" s="75" t="s">
        <v>334</v>
      </c>
      <c r="B42" s="75" t="s">
        <v>334</v>
      </c>
      <c r="C42" s="75" t="s">
        <v>334</v>
      </c>
      <c r="D42" s="75" t="s">
        <v>334</v>
      </c>
    </row>
    <row r="44" spans="1:4" ht="24.75" customHeight="1">
      <c r="A44" s="75" t="s">
        <v>359</v>
      </c>
      <c r="B44" s="75" t="s">
        <v>359</v>
      </c>
      <c r="C44" s="75" t="s">
        <v>359</v>
      </c>
      <c r="D44" s="75" t="s">
        <v>359</v>
      </c>
    </row>
    <row r="46" spans="1:4" ht="24.75" customHeight="1">
      <c r="A46" s="79" t="s">
        <v>398</v>
      </c>
      <c r="B46" s="79" t="s">
        <v>398</v>
      </c>
      <c r="C46" s="79" t="s">
        <v>398</v>
      </c>
      <c r="D46" s="53"/>
    </row>
    <row r="48" spans="1:4" ht="19.5" customHeight="1">
      <c r="A48" s="81" t="s">
        <v>682</v>
      </c>
      <c r="B48" s="81"/>
      <c r="C48" s="81"/>
      <c r="D48" s="81"/>
    </row>
    <row r="50" spans="1:7" ht="24.75" customHeight="1">
      <c r="A50" s="77" t="s">
        <v>454</v>
      </c>
      <c r="B50" s="77"/>
      <c r="C50" s="77"/>
      <c r="D50" s="77"/>
      <c r="E50" s="77"/>
      <c r="F50" s="77"/>
      <c r="G50" s="77"/>
    </row>
    <row r="52" spans="1:4" ht="24.75" customHeight="1">
      <c r="A52" s="79" t="s">
        <v>472</v>
      </c>
      <c r="B52" s="79" t="s">
        <v>472</v>
      </c>
      <c r="C52" s="79" t="s">
        <v>472</v>
      </c>
      <c r="D52" s="53"/>
    </row>
    <row r="54" spans="1:4" ht="24.75" customHeight="1">
      <c r="A54" s="79" t="s">
        <v>509</v>
      </c>
      <c r="B54" s="79" t="s">
        <v>509</v>
      </c>
      <c r="C54" s="79" t="s">
        <v>509</v>
      </c>
      <c r="D54" s="53"/>
    </row>
    <row r="56" spans="1:4" ht="24.75" customHeight="1">
      <c r="A56" s="79" t="s">
        <v>532</v>
      </c>
      <c r="B56" s="79" t="s">
        <v>532</v>
      </c>
      <c r="C56" s="79" t="s">
        <v>532</v>
      </c>
      <c r="D56" s="53"/>
    </row>
  </sheetData>
  <sheetProtection/>
  <mergeCells count="19">
    <mergeCell ref="A1:C1"/>
    <mergeCell ref="A3:C3"/>
    <mergeCell ref="A2:D2"/>
    <mergeCell ref="A13:C13"/>
    <mergeCell ref="A11:C11"/>
    <mergeCell ref="A7:C7"/>
    <mergeCell ref="A5:C5"/>
    <mergeCell ref="A33:D33"/>
    <mergeCell ref="A18:C18"/>
    <mergeCell ref="A48:D48"/>
    <mergeCell ref="A46:C46"/>
    <mergeCell ref="A44:D44"/>
    <mergeCell ref="A42:D42"/>
    <mergeCell ref="A56:C56"/>
    <mergeCell ref="A54:C54"/>
    <mergeCell ref="A50:G50"/>
    <mergeCell ref="A52:C52"/>
    <mergeCell ref="A40:D40"/>
    <mergeCell ref="A38:D38"/>
  </mergeCells>
  <printOptions/>
  <pageMargins left="0" right="0" top="1" bottom="1" header="0.5" footer="0.5"/>
  <pageSetup horizontalDpi="600" verticalDpi="600" orientation="landscape" r:id="rId1"/>
  <headerFooter alignWithMargins="0">
    <oddFooter>&amp;LEnvironmental Scan Survey&amp;CBusiness/Industry sorted by theme "Partnerships"&amp;RPage&amp;P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Stevens, Andrew</dc:creator>
  <cp:keywords/>
  <dc:description/>
  <cp:lastModifiedBy>Laura</cp:lastModifiedBy>
  <cp:lastPrinted>2013-08-05T14:24:21Z</cp:lastPrinted>
  <dcterms:created xsi:type="dcterms:W3CDTF">2013-04-23T14:44:25Z</dcterms:created>
  <dcterms:modified xsi:type="dcterms:W3CDTF">2013-08-05T18:43:21Z</dcterms:modified>
  <cp:category/>
  <cp:version/>
  <cp:contentType/>
  <cp:contentStatus/>
</cp:coreProperties>
</file>